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P:\Dalecký_J\akce\Chadima\Slovaňák\Sociálky\OPEN\"/>
    </mc:Choice>
  </mc:AlternateContent>
  <xr:revisionPtr revIDLastSave="0" documentId="13_ncr:1_{9920D009-10A0-436C-A41A-C0E850902AB3}" xr6:coauthVersionLast="47" xr6:coauthVersionMax="47" xr10:uidLastSave="{00000000-0000-0000-0000-000000000000}"/>
  <workbookProtection workbookAlgorithmName="SHA-512" workbookHashValue="/7frR8vlvgDhDSG3RaLMkUOTHgDimur21OuumvRWOQB9xkTPAQF75BPoIxd7lBnbhpOljT8A+b9nLoMrr2J1GA==" workbookSaltValue="mduuDodAShR6KLVmVhl8pw==" workbookSpinCount="100000" lockStructure="1"/>
  <bookViews>
    <workbookView xWindow="-120" yWindow="-120" windowWidth="38640" windowHeight="21120" activeTab="1" xr2:uid="{4FCAF54F-51E0-4D2D-90A0-E263A4B89321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" l="1"/>
  <c r="F3" i="3"/>
  <c r="B26" i="3"/>
  <c r="C26" i="3" s="1"/>
  <c r="B12" i="3"/>
  <c r="C11" i="3"/>
  <c r="C10" i="3"/>
  <c r="C9" i="3"/>
  <c r="B7" i="3"/>
  <c r="C4" i="3"/>
  <c r="B4" i="3"/>
  <c r="B3" i="3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G213" i="2"/>
  <c r="C6" i="3" s="1"/>
  <c r="H211" i="2"/>
  <c r="H210" i="2"/>
  <c r="G209" i="2"/>
  <c r="E209" i="2"/>
  <c r="H208" i="2"/>
  <c r="H207" i="2"/>
  <c r="G207" i="2"/>
  <c r="E207" i="2"/>
  <c r="G206" i="2"/>
  <c r="E206" i="2"/>
  <c r="H203" i="2"/>
  <c r="G202" i="2"/>
  <c r="E202" i="2"/>
  <c r="G201" i="2"/>
  <c r="E201" i="2"/>
  <c r="H199" i="2"/>
  <c r="H198" i="2"/>
  <c r="G198" i="2"/>
  <c r="E198" i="2"/>
  <c r="G197" i="2"/>
  <c r="E197" i="2"/>
  <c r="H196" i="2"/>
  <c r="G196" i="2"/>
  <c r="E196" i="2"/>
  <c r="H194" i="2"/>
  <c r="G193" i="2"/>
  <c r="H193" i="2" s="1"/>
  <c r="E193" i="2"/>
  <c r="G192" i="2"/>
  <c r="E192" i="2"/>
  <c r="H192" i="2" s="1"/>
  <c r="G191" i="2"/>
  <c r="H191" i="2" s="1"/>
  <c r="E191" i="2"/>
  <c r="G190" i="2"/>
  <c r="E190" i="2"/>
  <c r="G189" i="2"/>
  <c r="E189" i="2"/>
  <c r="H187" i="2"/>
  <c r="G186" i="2"/>
  <c r="H186" i="2" s="1"/>
  <c r="E186" i="2"/>
  <c r="G185" i="2"/>
  <c r="E185" i="2"/>
  <c r="H185" i="2" s="1"/>
  <c r="H184" i="2"/>
  <c r="G184" i="2"/>
  <c r="E184" i="2"/>
  <c r="G183" i="2"/>
  <c r="E183" i="2"/>
  <c r="H183" i="2" s="1"/>
  <c r="G182" i="2"/>
  <c r="E182" i="2"/>
  <c r="G181" i="2"/>
  <c r="E181" i="2"/>
  <c r="H179" i="2"/>
  <c r="G178" i="2"/>
  <c r="E178" i="2"/>
  <c r="G177" i="2"/>
  <c r="H177" i="2" s="1"/>
  <c r="E177" i="2"/>
  <c r="G176" i="2"/>
  <c r="E176" i="2"/>
  <c r="H176" i="2" s="1"/>
  <c r="H174" i="2"/>
  <c r="G173" i="2"/>
  <c r="H173" i="2" s="1"/>
  <c r="E173" i="2"/>
  <c r="H171" i="2"/>
  <c r="G170" i="2"/>
  <c r="H170" i="2" s="1"/>
  <c r="E170" i="2"/>
  <c r="H168" i="2"/>
  <c r="G167" i="2"/>
  <c r="E167" i="2"/>
  <c r="H165" i="2"/>
  <c r="G164" i="2"/>
  <c r="E164" i="2"/>
  <c r="H162" i="2"/>
  <c r="G161" i="2"/>
  <c r="E161" i="2"/>
  <c r="H158" i="2"/>
  <c r="G157" i="2"/>
  <c r="H157" i="2" s="1"/>
  <c r="E157" i="2"/>
  <c r="H155" i="2"/>
  <c r="G154" i="2"/>
  <c r="E154" i="2"/>
  <c r="G153" i="2"/>
  <c r="H153" i="2" s="1"/>
  <c r="E153" i="2"/>
  <c r="H151" i="2"/>
  <c r="G150" i="2"/>
  <c r="E150" i="2"/>
  <c r="G149" i="2"/>
  <c r="E149" i="2"/>
  <c r="H149" i="2" s="1"/>
  <c r="H146" i="2"/>
  <c r="G145" i="2"/>
  <c r="E145" i="2"/>
  <c r="H145" i="2" s="1"/>
  <c r="H142" i="2"/>
  <c r="H141" i="2"/>
  <c r="G141" i="2"/>
  <c r="E141" i="2"/>
  <c r="H139" i="2"/>
  <c r="G138" i="2"/>
  <c r="E138" i="2"/>
  <c r="H138" i="2" s="1"/>
  <c r="G137" i="2"/>
  <c r="E137" i="2"/>
  <c r="H137" i="2" s="1"/>
  <c r="H136" i="2"/>
  <c r="G136" i="2"/>
  <c r="E136" i="2"/>
  <c r="G135" i="2"/>
  <c r="E135" i="2"/>
  <c r="H133" i="2"/>
  <c r="G132" i="2"/>
  <c r="H132" i="2" s="1"/>
  <c r="E132" i="2"/>
  <c r="G131" i="2"/>
  <c r="E131" i="2"/>
  <c r="H131" i="2" s="1"/>
  <c r="G130" i="2"/>
  <c r="E130" i="2"/>
  <c r="H128" i="2"/>
  <c r="G127" i="2"/>
  <c r="E127" i="2"/>
  <c r="H127" i="2" s="1"/>
  <c r="G126" i="2"/>
  <c r="E126" i="2"/>
  <c r="G125" i="2"/>
  <c r="H125" i="2" s="1"/>
  <c r="E125" i="2"/>
  <c r="G124" i="2"/>
  <c r="E124" i="2"/>
  <c r="H124" i="2" s="1"/>
  <c r="H122" i="2"/>
  <c r="G121" i="2"/>
  <c r="E121" i="2"/>
  <c r="H119" i="2"/>
  <c r="G118" i="2"/>
  <c r="E118" i="2"/>
  <c r="H116" i="2"/>
  <c r="G115" i="2"/>
  <c r="H115" i="2" s="1"/>
  <c r="E115" i="2"/>
  <c r="H113" i="2"/>
  <c r="G112" i="2"/>
  <c r="E112" i="2"/>
  <c r="H112" i="2" s="1"/>
  <c r="H110" i="2"/>
  <c r="G109" i="2"/>
  <c r="E109" i="2"/>
  <c r="H109" i="2" s="1"/>
  <c r="H107" i="2"/>
  <c r="G106" i="2"/>
  <c r="E106" i="2"/>
  <c r="H104" i="2"/>
  <c r="H102" i="2"/>
  <c r="G101" i="2"/>
  <c r="E101" i="2"/>
  <c r="H99" i="2"/>
  <c r="G98" i="2"/>
  <c r="E98" i="2"/>
  <c r="H96" i="2"/>
  <c r="G95" i="2"/>
  <c r="E95" i="2"/>
  <c r="H93" i="2"/>
  <c r="G92" i="2"/>
  <c r="G103" i="2" s="1"/>
  <c r="C38" i="3" s="1"/>
  <c r="E92" i="2"/>
  <c r="E103" i="2" s="1"/>
  <c r="B38" i="3" s="1"/>
  <c r="H89" i="2"/>
  <c r="H87" i="2"/>
  <c r="G86" i="2"/>
  <c r="E86" i="2"/>
  <c r="H86" i="2" s="1"/>
  <c r="H84" i="2"/>
  <c r="G83" i="2"/>
  <c r="E83" i="2"/>
  <c r="H83" i="2" s="1"/>
  <c r="H81" i="2"/>
  <c r="G80" i="2"/>
  <c r="H80" i="2" s="1"/>
  <c r="E80" i="2"/>
  <c r="H78" i="2"/>
  <c r="G77" i="2"/>
  <c r="E77" i="2"/>
  <c r="H77" i="2" s="1"/>
  <c r="H75" i="2"/>
  <c r="G74" i="2"/>
  <c r="G88" i="2" s="1"/>
  <c r="C37" i="3" s="1"/>
  <c r="E74" i="2"/>
  <c r="E88" i="2" s="1"/>
  <c r="B37" i="3" s="1"/>
  <c r="H71" i="2"/>
  <c r="H69" i="2"/>
  <c r="G68" i="2"/>
  <c r="E68" i="2"/>
  <c r="H68" i="2" s="1"/>
  <c r="H66" i="2"/>
  <c r="G65" i="2"/>
  <c r="E65" i="2"/>
  <c r="H65" i="2" s="1"/>
  <c r="H63" i="2"/>
  <c r="G62" i="2"/>
  <c r="E62" i="2"/>
  <c r="H62" i="2" s="1"/>
  <c r="H60" i="2"/>
  <c r="G59" i="2"/>
  <c r="E59" i="2"/>
  <c r="H59" i="2" s="1"/>
  <c r="H57" i="2"/>
  <c r="G56" i="2"/>
  <c r="G70" i="2" s="1"/>
  <c r="C36" i="3" s="1"/>
  <c r="E56" i="2"/>
  <c r="E70" i="2" s="1"/>
  <c r="B36" i="3" s="1"/>
  <c r="H53" i="2"/>
  <c r="H51" i="2"/>
  <c r="G50" i="2"/>
  <c r="E50" i="2"/>
  <c r="H50" i="2" s="1"/>
  <c r="H48" i="2"/>
  <c r="G47" i="2"/>
  <c r="E47" i="2"/>
  <c r="H47" i="2" s="1"/>
  <c r="H45" i="2"/>
  <c r="G44" i="2"/>
  <c r="E44" i="2"/>
  <c r="H44" i="2" s="1"/>
  <c r="H42" i="2"/>
  <c r="G41" i="2"/>
  <c r="G52" i="2" s="1"/>
  <c r="C35" i="3" s="1"/>
  <c r="E41" i="2"/>
  <c r="H39" i="2"/>
  <c r="G38" i="2"/>
  <c r="E38" i="2"/>
  <c r="H35" i="2"/>
  <c r="H33" i="2"/>
  <c r="G32" i="2"/>
  <c r="E32" i="2"/>
  <c r="G31" i="2"/>
  <c r="E31" i="2"/>
  <c r="H31" i="2" s="1"/>
  <c r="H29" i="2"/>
  <c r="G28" i="2"/>
  <c r="E28" i="2"/>
  <c r="F1" i="3" s="1"/>
  <c r="G27" i="2"/>
  <c r="H27" i="2" s="1"/>
  <c r="E27" i="2"/>
  <c r="G26" i="2"/>
  <c r="E26" i="2"/>
  <c r="G25" i="2"/>
  <c r="G34" i="2" s="1"/>
  <c r="C34" i="3" s="1"/>
  <c r="E25" i="2"/>
  <c r="H25" i="2" s="1"/>
  <c r="H22" i="2"/>
  <c r="E21" i="2"/>
  <c r="B33" i="3" s="1"/>
  <c r="H20" i="2"/>
  <c r="H19" i="2"/>
  <c r="H17" i="2"/>
  <c r="G16" i="2"/>
  <c r="H16" i="2" s="1"/>
  <c r="E16" i="2"/>
  <c r="H14" i="2"/>
  <c r="G13" i="2"/>
  <c r="G21" i="2" s="1"/>
  <c r="C33" i="3" s="1"/>
  <c r="E13" i="2"/>
  <c r="G12" i="2"/>
  <c r="F2" i="3" s="1"/>
  <c r="E12" i="2"/>
  <c r="K1" i="2" s="1"/>
  <c r="K2" i="2" s="1"/>
  <c r="K3" i="2" s="1"/>
  <c r="E212" i="2" s="1"/>
  <c r="H9" i="2"/>
  <c r="H8" i="2"/>
  <c r="H7" i="2"/>
  <c r="H6" i="2"/>
  <c r="H5" i="2"/>
  <c r="H4" i="2"/>
  <c r="H3" i="2"/>
  <c r="H92" i="2" l="1"/>
  <c r="H201" i="2"/>
  <c r="H95" i="2"/>
  <c r="H135" i="2"/>
  <c r="H161" i="2"/>
  <c r="H202" i="2"/>
  <c r="C32" i="3"/>
  <c r="H32" i="2"/>
  <c r="H98" i="2"/>
  <c r="H126" i="2"/>
  <c r="H150" i="2"/>
  <c r="H164" i="2"/>
  <c r="H206" i="2"/>
  <c r="H101" i="2"/>
  <c r="H167" i="2"/>
  <c r="H178" i="2"/>
  <c r="H38" i="2"/>
  <c r="H118" i="2"/>
  <c r="H130" i="2"/>
  <c r="H189" i="2"/>
  <c r="H197" i="2"/>
  <c r="H26" i="2"/>
  <c r="H154" i="2"/>
  <c r="H181" i="2"/>
  <c r="H209" i="2"/>
  <c r="H190" i="2"/>
  <c r="H13" i="2"/>
  <c r="H41" i="2"/>
  <c r="H106" i="2"/>
  <c r="H121" i="2"/>
  <c r="H182" i="2"/>
  <c r="H52" i="2"/>
  <c r="H12" i="2"/>
  <c r="H56" i="2"/>
  <c r="H70" i="2" s="1"/>
  <c r="E52" i="2"/>
  <c r="B35" i="3" s="1"/>
  <c r="E34" i="2"/>
  <c r="B34" i="3" s="1"/>
  <c r="H28" i="2"/>
  <c r="H74" i="2"/>
  <c r="H88" i="2" s="1"/>
  <c r="H212" i="2"/>
  <c r="E213" i="2"/>
  <c r="H34" i="2" l="1"/>
  <c r="H213" i="2"/>
  <c r="H21" i="2"/>
  <c r="H103" i="2"/>
  <c r="B32" i="3"/>
  <c r="C5" i="3"/>
  <c r="C7" i="3" l="1"/>
  <c r="C8" i="3"/>
  <c r="C15" i="3" l="1"/>
  <c r="C12" i="3"/>
  <c r="C20" i="3" l="1"/>
  <c r="C19" i="3"/>
  <c r="C21" i="3" s="1"/>
  <c r="C14" i="3"/>
  <c r="C13" i="3"/>
  <c r="C16" i="3" l="1"/>
  <c r="C22" i="3" l="1"/>
  <c r="B25" i="3" s="1"/>
  <c r="C25" i="3" s="1"/>
  <c r="C24" i="3" l="1"/>
  <c r="C27" i="3"/>
  <c r="C30" i="3" l="1"/>
  <c r="C29" i="3"/>
</calcChain>
</file>

<file path=xl/sharedStrings.xml><?xml version="1.0" encoding="utf-8"?>
<sst xmlns="http://schemas.openxmlformats.org/spreadsheetml/2006/main" count="625" uniqueCount="271">
  <si>
    <t>Název</t>
  </si>
  <si>
    <t>Hodnota</t>
  </si>
  <si>
    <t>Nadpis rekapitulace</t>
  </si>
  <si>
    <t>Seznam prací a dodávek elektrotechnických zařízení</t>
  </si>
  <si>
    <t>Akce</t>
  </si>
  <si>
    <t>GYMNÁZIUM - REKONSTRUKCE SOCIÁLNÍHO ZAŘÍZENÍ_x000D_
SLOVANSKÉ NÁMĚSTÍ 1804/7, BRNO-KRÁLOVO POLE,_x000D_
p.č. 2050 v k.ú. Královo Pole</t>
  </si>
  <si>
    <t>Projekt</t>
  </si>
  <si>
    <t>D.1.2.5 TPS Silnoproud</t>
  </si>
  <si>
    <t>Investor</t>
  </si>
  <si>
    <t>Gymnázium Brno, Slovanské náměstí, příspěvková organizace, _x000D_
Slovanské náměstí 1804/7, Brno-Královo Pole 612 00</t>
  </si>
  <si>
    <t>Z. č.</t>
  </si>
  <si>
    <t>PB-P-12/25</t>
  </si>
  <si>
    <t>A. č.</t>
  </si>
  <si>
    <t/>
  </si>
  <si>
    <t>Smlouva</t>
  </si>
  <si>
    <t>Vypracoval</t>
  </si>
  <si>
    <t>Ing. Jan Dalecký</t>
  </si>
  <si>
    <t>Kontroloval</t>
  </si>
  <si>
    <t>Ing. Jan Procházka</t>
  </si>
  <si>
    <t>Datum</t>
  </si>
  <si>
    <t>23.02.2025</t>
  </si>
  <si>
    <t>Zpracovatel</t>
  </si>
  <si>
    <t>PROGETTO Brno s.r.o.</t>
  </si>
  <si>
    <t>CÚ</t>
  </si>
  <si>
    <t>RTS-21M, 46M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</si>
  <si>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</si>
  <si>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</si>
  <si>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</si>
  <si>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</si>
  <si>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</si>
  <si>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</si>
  <si>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</si>
  <si>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</si>
  <si>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</si>
  <si>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</si>
  <si>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Rizika a pojištění  (1 - 1,5) %</t>
  </si>
  <si>
    <t>Opravy v záruce  (5 - 7) %</t>
  </si>
  <si>
    <t>0,00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</si>
  <si>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</si>
  <si>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</si>
  <si>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</si>
  <si>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</si>
  <si>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</si>
  <si>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</si>
  <si>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</si>
  <si>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</si>
  <si>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</si>
  <si>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</si>
  <si>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</si>
  <si>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</si>
  <si>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</si>
  <si>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</si>
  <si>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</si>
  <si>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</si>
  <si>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</si>
  <si>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</si>
  <si>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</si>
  <si>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</si>
  <si>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</si>
  <si>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</si>
  <si>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</si>
  <si>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Elektromontáže</t>
  </si>
  <si>
    <t>Elektromontážní práce a materiál je nutno překontrolovat</t>
  </si>
  <si>
    <t>dle projektové dokumentace - na případné rozdíly</t>
  </si>
  <si>
    <t>upozornit prostřednictvím žádosti o dodatečné</t>
  </si>
  <si>
    <t>informace k zadávacím podmínkám. Náslené změny</t>
  </si>
  <si>
    <t>výměr v průběhu realizace nebudou akceptovány.</t>
  </si>
  <si>
    <t>Specifikace je provedena v programu Verox 1.9.0.6</t>
  </si>
  <si>
    <t>Kabely</t>
  </si>
  <si>
    <t>KABEL SILOVÝ,IZOLACE PVC S VODIČEM PE</t>
  </si>
  <si>
    <t>CYKY-J 3x2.5 , pevně</t>
  </si>
  <si>
    <t>m</t>
  </si>
  <si>
    <t>CYKY-J 3x1.5 , pevně</t>
  </si>
  <si>
    <t>VODIČ JEDNOŽILOVÝ (CY)</t>
  </si>
  <si>
    <t>H07V-U 6  , pevně</t>
  </si>
  <si>
    <t>POZNÁMKY</t>
  </si>
  <si>
    <t>Kabely a vodiče jsou uvažovány v ideální projekční trase, skutečné délky je potřebné před realizací doměřit</t>
  </si>
  <si>
    <t>Kabely - celkem</t>
  </si>
  <si>
    <t>Svítidla</t>
  </si>
  <si>
    <t>SVÍTIDLA</t>
  </si>
  <si>
    <t>A - PŘISAZENÉ LED SVÍTIDLO, 150x52x1200mm, OPÁLOVÝ KRYT, 36W, 4681lm, CRI&gt;80, 4000K</t>
  </si>
  <si>
    <t>ks</t>
  </si>
  <si>
    <t>B - PŘISAZENÉ LED SVÍTIDLO, 150x52x1500mm, OPÁLOVÝ KRYT, 49W, 5460lm, CRI&gt;80, 4000K</t>
  </si>
  <si>
    <t>Recyklační poplatek za svítidla a zdroje</t>
  </si>
  <si>
    <t>Pomocný montážní materiál pro osazení svítidel</t>
  </si>
  <si>
    <t>KOORDINACE POSTUPU PRACÍ</t>
  </si>
  <si>
    <t>Zajištění přítomnosti specialisty na osvětlovací techniku jako konzultanta při realizaci osvětlení</t>
  </si>
  <si>
    <t>hod</t>
  </si>
  <si>
    <t>Zajištění výpočtu osvětlení pro vybraný typ svítidel, včetně dodání zprávy investorovi.</t>
  </si>
  <si>
    <t>Svítidla - celkem</t>
  </si>
  <si>
    <t>Doplnění rozvaděče R5</t>
  </si>
  <si>
    <t>JISTÍCÍ PRVKY</t>
  </si>
  <si>
    <t>Proudový chránič s nadproudovou ochranou 20A, 1p+N, 30mA, char. C pro napojení nových vysoušečů rukou</t>
  </si>
  <si>
    <t>ZÚČTOVACÍ SAZBY MONTÁŽNÍ</t>
  </si>
  <si>
    <t>Úprava stávajícího rozvaděče</t>
  </si>
  <si>
    <t>kpl.</t>
  </si>
  <si>
    <t>HODINOVÉ ZŮČTOVACÍ SAZBY</t>
  </si>
  <si>
    <t>Zjištění skutečného stavu zapojení rozvaděče</t>
  </si>
  <si>
    <t>TECHNICKÝ MATERIÁL PRO ÚPRAVU ROZVADĚČE</t>
  </si>
  <si>
    <t>potřebný podružný materiál (svorky, popisové štítky, kabelové žlaby, lišty, propojovací dráty, atd....)</t>
  </si>
  <si>
    <t>DOKUMENTACE A ZKOUŠKY</t>
  </si>
  <si>
    <t>Dodání kompletní dokumentace k rozvaděči včetně všech potřebných zkoušek a osvědčení</t>
  </si>
  <si>
    <t>kpl</t>
  </si>
  <si>
    <t>Doplnění rozvaděče R5 - celkem</t>
  </si>
  <si>
    <t>Doplnění rozvaděče R10</t>
  </si>
  <si>
    <t>TECHNICKÝ MATERIÁL PRO ÚPRAVU ROZVADĚČŮ</t>
  </si>
  <si>
    <t>Doplnění rozvaděče R10 - celkem</t>
  </si>
  <si>
    <t>Doplnění rozvaděče R12</t>
  </si>
  <si>
    <t>Doplnění rozvaděče R12 - celkem</t>
  </si>
  <si>
    <t>Úprava rozvaděče R14</t>
  </si>
  <si>
    <t>Proudový chránič s nadproudovou ochranou 16A, 1p+N, 30mA, char. C pro napojení vysoušečů rukou a stávajících zásuvkových obvodů</t>
  </si>
  <si>
    <t>Úprava stávajícího rozvaděče - výměna jištění zásuvkového obvodu m.č. 4.11 za jističochránič 16A, 1p+N, 30mA, char. C</t>
  </si>
  <si>
    <t>Úprava rozvaděče R14 - celkem</t>
  </si>
  <si>
    <t>ZÁSUVKA</t>
  </si>
  <si>
    <t>Zásuvka jednonásobná s ochranným kolíkem, s clonkami; 2P+PE</t>
  </si>
  <si>
    <t>POHYBOVÝ SPÍNAČ</t>
  </si>
  <si>
    <t>Pohybový spínač 360°, dosah 10m, přisazený</t>
  </si>
  <si>
    <t>VYSOUŠEČ</t>
  </si>
  <si>
    <t>Vysoušeč rukou, výkon 1750W-2050W, IP24, 220-240VAC, 50/60Hz, výkon motoru 750W, váha 8,5 Kg</t>
  </si>
  <si>
    <t>RÁMEČEK PRO PŘÍSTROJE</t>
  </si>
  <si>
    <t>jednoduchý</t>
  </si>
  <si>
    <t>SVORKY</t>
  </si>
  <si>
    <t>Svorka bernard včetně CU pásky</t>
  </si>
  <si>
    <t>KRABICE PŘÍSTROJOVÁ POD OMÍTKU</t>
  </si>
  <si>
    <t>KPR68 krabice univerzální</t>
  </si>
  <si>
    <t>MONTÁŽNÍ MATERIÁL</t>
  </si>
  <si>
    <t>HM 8 HMOŽDINKA 8 S VRUTEM</t>
  </si>
  <si>
    <t>SP 280x4,5 Stahovací pásek</t>
  </si>
  <si>
    <t>HN 6X45 HMOŽDINKA NATLOUKACÍ</t>
  </si>
  <si>
    <t>Kabelový držák do podhledu</t>
  </si>
  <si>
    <t>TRUBKA OHEBNÁ STŘEDNÍ MECHANICKÁ ODOLNOST</t>
  </si>
  <si>
    <t>d 20  mm, pevně</t>
  </si>
  <si>
    <t>d 25  mm, pevně</t>
  </si>
  <si>
    <t>d 32  mm, pevně</t>
  </si>
  <si>
    <t>SVORKOVNICE KABICOVÁ</t>
  </si>
  <si>
    <t>5x1-2,5mm2</t>
  </si>
  <si>
    <t>4x1-2,5mm2</t>
  </si>
  <si>
    <t>3x1-2,5mm2</t>
  </si>
  <si>
    <t>2x1-2,5mm2</t>
  </si>
  <si>
    <t>Ukončení vodičů izolovaných s označením a zapojením v rozváděči nebo na přístroji</t>
  </si>
  <si>
    <t xml:space="preserve"> do 2,5 mm2</t>
  </si>
  <si>
    <t>VYSEKÁNÍ KAPES VE ZDIVU</t>
  </si>
  <si>
    <t>CIHELNEM PRO KRABICE</t>
  </si>
  <si>
    <t>100x100x50 mm</t>
  </si>
  <si>
    <t>VYSEKÁNÍ RÝH VE ZDIVU</t>
  </si>
  <si>
    <t>CIHELNEM - HLOUBKA 30mm</t>
  </si>
  <si>
    <t xml:space="preserve"> Šíře 30 mm</t>
  </si>
  <si>
    <t xml:space="preserve"> Šíře 70 mm</t>
  </si>
  <si>
    <t>HRUBÁ VÝPLŇ RÝH MALTOU</t>
  </si>
  <si>
    <t>Jakékoliv šíře</t>
  </si>
  <si>
    <t>m2</t>
  </si>
  <si>
    <t>Sádra, balení po 30 Kg</t>
  </si>
  <si>
    <t>kg</t>
  </si>
  <si>
    <t>ČISTĚNÍ BUDOV ZAMETÁNÍ, VYSÁVÁNÍ</t>
  </si>
  <si>
    <t>zametání, vysávání</t>
  </si>
  <si>
    <t>LEŠENÍ LEHKÉ PRACOVNÍ O VÝŠCE</t>
  </si>
  <si>
    <t>LEŠEŇOVÉ PODLAHY</t>
  </si>
  <si>
    <t xml:space="preserve"> Do 2.5 m</t>
  </si>
  <si>
    <t>PROTIPOŽÁRNÍ UCPÁVKY</t>
  </si>
  <si>
    <t>Protipožární těsnící hmota EI60</t>
  </si>
  <si>
    <t>Likvidace odpadu</t>
  </si>
  <si>
    <t>Úklid, naložení odpadu na stavbě, odvoz, poplatek za skládku, složení odpadu</t>
  </si>
  <si>
    <t>DROBNÝ NESPECIFIKOVANÝ MONTÁŽNÍ MATERIÁL</t>
  </si>
  <si>
    <t>Šroubky, podložky, ocelové profily, zemnící svorky, hmoždinky, vruty, izolepa a pod......</t>
  </si>
  <si>
    <t>HODINOVÉ ZÚČTOVACÍ SAZBY MONTÁŽNÍ (zednická výpomoc)</t>
  </si>
  <si>
    <t>Zednická výpomoc- zapravení drážek, zřízení stoupacího vedení, zapravení rozvaděčů</t>
  </si>
  <si>
    <t>HODINOVÉ ZÚČTOVACÍ SAZBY MONTÁŽNÍ (pložku lze čerpat na základě výkazu pouze se souhlasem investora nebo TDI)</t>
  </si>
  <si>
    <t>Montáž (nepředvídatelné práce vzniklé zásahem do objektu) - předpoklad ze zkušenosti z odbobných akcí</t>
  </si>
  <si>
    <t>Montáž (nepředvídatelné práce vzniklé na základě klientských změn a požadavků)</t>
  </si>
  <si>
    <t>Úprava PD na základě klientských změn a požadavků</t>
  </si>
  <si>
    <t>Přesun a napojení stávajících zdrojů pro pisoáry</t>
  </si>
  <si>
    <t>Zjištění skutečného stavu zapojení elektroinstalace v místnostech sociálního zařízení</t>
  </si>
  <si>
    <t>Napojeni na stávající rozvodny elektroinstalace v místnostech sociálního zařízení</t>
  </si>
  <si>
    <t>Demontáž stávající elektroinstalace</t>
  </si>
  <si>
    <t>Doložení vzorků koncových prvků elektroinstalace před zahájením instalace pro kontrolu kvality</t>
  </si>
  <si>
    <t>Demontáž a opětovná montáž stávajících vysoušečů rukou</t>
  </si>
  <si>
    <t>HODINOVÉ ZÚČTOVACÍ SAZBY</t>
  </si>
  <si>
    <t>Kontrola pracoviště před převzetím stavby</t>
  </si>
  <si>
    <t>Proměření stávající kabeláže instalované ve zdivu</t>
  </si>
  <si>
    <t>Koordinace s interiérem</t>
  </si>
  <si>
    <t>Zabezpečení pracoviště</t>
  </si>
  <si>
    <t>Zaučení obsluhy</t>
  </si>
  <si>
    <t>S investorem o postupu realizace práce a technickém řešení</t>
  </si>
  <si>
    <t>S dodavatelem ZTI</t>
  </si>
  <si>
    <t>Se dodavatelem stavebních prací</t>
  </si>
  <si>
    <t>HODINOVÉ ZÚČTOVACÍ SAZBY PROJEKČNÍ</t>
  </si>
  <si>
    <t>Zpracování dokumentace_x000D_skutečného provedení stavby,_x000D_včetně dodání dokumentace_x000D_investorovi</t>
  </si>
  <si>
    <t>Zpracování dílenských a realizačních částí projektové dokumentace</t>
  </si>
  <si>
    <t>PROVEDENÍ REVIZNÍCH ZKOUŠEK</t>
  </si>
  <si>
    <t>DLE ČSN 331500</t>
  </si>
  <si>
    <t>Revizní technik včetně dodání revizní zprávy</t>
  </si>
  <si>
    <t>Spolupráce s reviz.technikem</t>
  </si>
  <si>
    <t>Projektová upřesnění a nepředvídatelné náklady</t>
  </si>
  <si>
    <t>%</t>
  </si>
  <si>
    <t>3% z celkového materiálu a montáže</t>
  </si>
  <si>
    <t>Podružný materiál</t>
  </si>
  <si>
    <t>Elektromontáže - celkem</t>
  </si>
  <si>
    <t>Upozornění:</t>
  </si>
  <si>
    <t>a) veškeré položky na přípomoce,  dopravu, montáž,</t>
  </si>
  <si>
    <t>zpevněné montážní plochy, atd...  zahrnout do jednotlivých</t>
  </si>
  <si>
    <t>jednotkových cen.</t>
  </si>
  <si>
    <t>b) součásti prací jsou veškeré zkoušky, potřebná měření,</t>
  </si>
  <si>
    <t>inspekce, uvedení zařízení do provozu, zaškolení obsluhy,</t>
  </si>
  <si>
    <t>provozní řády, manuály a revize v českém jazyce.</t>
  </si>
  <si>
    <t>Za komplexní vyzkoušení se považuje bezporuchový provoz</t>
  </si>
  <si>
    <t>po dobu minimálně 96 hod.</t>
  </si>
  <si>
    <t>c) součástí dodávky je zpracování veškeré dílenské</t>
  </si>
  <si>
    <t>dokumentace a dokumentace skutečného provedení.</t>
  </si>
  <si>
    <t>d) součástí dodávky je kompletní dokladová část díla nutná</t>
  </si>
  <si>
    <t>k získání kolaudačního souhlasu stavby.</t>
  </si>
  <si>
    <t>e) v rozsahu prací zhotovitele jsou rovněž jakékoliv prvky,</t>
  </si>
  <si>
    <t>zařízení, práce a pomocné materiály, neuvedené v tomto</t>
  </si>
  <si>
    <t>soupisu výkonů, které jsou ale nezbytně nutné k dodání,</t>
  </si>
  <si>
    <t>instalaci , dokončení a provozování díla, včetně ztratného a</t>
  </si>
  <si>
    <t>prožezů.</t>
  </si>
  <si>
    <t>f) součástí dodávky jsou veškerá geodetická měření jako</t>
  </si>
  <si>
    <t>například vytyčení konstrukcí, kontrolní měření, zaměření</t>
  </si>
  <si>
    <t>skutečného stavu apod.</t>
  </si>
  <si>
    <t>g) součástí dodávky jsou i náklady na případná  opatření</t>
  </si>
  <si>
    <t>související s ochranou stávajících sítí, komunikací či staveb.</t>
  </si>
  <si>
    <t>h) součástí jednotkových cen jsou i vícenáklady související s</t>
  </si>
  <si>
    <t>výstavbou v zimním období, průběžný úklid staveniště a</t>
  </si>
  <si>
    <t>přilehlých komunikací, likvidaci odpadů, dočasná</t>
  </si>
  <si>
    <t>dopravní omezení atd.</t>
  </si>
  <si>
    <t>i)pokud se v dokumentaci vyskytují obchodní názvy, jedná</t>
  </si>
  <si>
    <t>se pouze o vymezení minimálních požadovaných standardů</t>
  </si>
  <si>
    <t>výrobku, technologie či materiálu a zadavatel připouští</t>
  </si>
  <si>
    <t>použití i jiného, kvalitativně či technologicky obdobného</t>
  </si>
  <si>
    <t>řešení, které splňuje minimální požadavky.</t>
  </si>
  <si>
    <t>Nedílnou součástí výkazu výměr ( slepého rozpočtu ) je</t>
  </si>
  <si>
    <t>projektová dokumentace !!</t>
  </si>
  <si>
    <t>Zpracovatel nabídky  je povinen prověřit specifikace a</t>
  </si>
  <si>
    <t>výměry uvedené ve výkazu výměr.</t>
  </si>
  <si>
    <t>V případě zjištěných rozdílů má na tyto rozdíly upozornit</t>
  </si>
  <si>
    <t>ve lhůtě pro podání nabídek prostřednictvím žádosti o</t>
  </si>
  <si>
    <t>dodatečné informace k zadávacím podmínkám.  Následné</t>
  </si>
  <si>
    <t>změny výměr v průběhu realizace nebudou akceptovány.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</si>
  <si>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</si>
  <si>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</si>
  <si>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</si>
  <si>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</si>
  <si>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</si>
  <si>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</si>
  <si>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</si>
  <si>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</si>
  <si>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</si>
  <si>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</si>
  <si>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</si>
  <si>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</si>
  <si>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</si>
  <si>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1,00% z mezisoučtu 2</t>
  </si>
  <si>
    <t>Rizika a pojištění 1,00%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</si>
  <si>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</si>
  <si>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</si>
  <si>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</si>
  <si>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</si>
  <si>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1,00%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</si>
  <si>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</si>
  <si>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</si>
  <si>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</si>
  <si>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</si>
  <si>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</si>
  <si>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</si>
  <si>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</si>
  <si>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</si>
  <si>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Kabely</t>
  </si>
  <si>
    <t xml:space="preserve">  Svítidla</t>
  </si>
  <si>
    <t xml:space="preserve">  Doplnění rozvaděče R5</t>
  </si>
  <si>
    <t xml:space="preserve">  Doplnění rozvaděče R10</t>
  </si>
  <si>
    <t xml:space="preserve">  Doplnění rozvaděče R12</t>
  </si>
  <si>
    <t xml:space="preserve">  Úprava rozvaděče R14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</si>
</sst>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5" fillId="8" borderId="1" xfId="0" applyNumberFormat="1" applyFont="1" applyFill="1" applyBorder="1" applyAlignment="1">
      <alignment horizontal="left"/>
    </xf>
    <xf numFmtId="4" fontId="5" fillId="8" borderId="1" xfId="0" applyNumberFormat="1" applyFont="1" applyFill="1" applyBorder="1" applyAlignment="1">
      <alignment horizontal="right"/>
    </xf>
    <xf numFmtId="49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2" fillId="7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3" fillId="4" borderId="1" xfId="0" applyNumberFormat="1" applyFont="1" applyFill="1" applyBorder="1" applyAlignment="1" applyProtection="1">
      <alignment horizontal="right"/>
      <protection locked="0"/>
    </xf>
    <xf numFmtId="4" fontId="5" fillId="8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4" fillId="6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D17DA-758C-4D76-893A-74FB0352EB22}">
  <dimension ref="A1:F39"/>
  <sheetViews>
    <sheetView workbookViewId="0"/>
  </sheetViews>
  <sheetFormatPr defaultRowHeight="15" x14ac:dyDescent="0.25"/>
  <cols>
    <col min="1" max="1" width="39.28515625" style="22" bestFit="1" customWidth="1"/>
    <col min="2" max="2" width="9.85546875" style="23" bestFit="1" customWidth="1"/>
    <col min="3" max="3" width="11.28515625" style="23" bestFit="1" customWidth="1"/>
    <col min="6" max="6" width="10" hidden="1" customWidth="1"/>
  </cols>
  <sheetData>
    <row r="1" spans="1:6" x14ac:dyDescent="0.25">
      <c r="A1" s="11" t="s">
        <v>0</v>
      </c>
      <c r="B1" s="12" t="s">
        <v>237</v>
      </c>
      <c r="C1" s="12" t="s">
        <v>238</v>
      </c>
      <c r="D1" s="13"/>
      <c r="F1" s="23">
        <f>SUM(Rozpočet!E11:E13,Rozpočet!E15:E16,Rozpočet!E18,Rozpočet!E24:E28,Rozpočet!E30:E32,Rozpočet!E37:E38,Rozpočet!E40:E41,Rozpočet!E43:E44,Rozpočet!E46:E47,Rozpočet!E49:E50,Rozpočet!E55:E56,Rozpočet!E58:E59,Rozpočet!E61:E62,Rozpočet!E64:E65,Rozpočet!E67:E68,Rozpočet!E73:E74,Rozpočet!E76:E77,Rozpočet!E79:E80,Rozpočet!E82:E83,Rozpočet!E85:E86,Rozpočet!E91:E92,Rozpočet!E94:E95,Rozpočet!E97:E98,Rozpočet!E100:E101,Rozpočet!E105:E106,Rozpočet!E108:E109,Rozpočet!E111:E112,Rozpočet!E114:E115,Rozpočet!E117:E118)</f>
        <v>0</v>
      </c>
    </row>
    <row r="2" spans="1:6" x14ac:dyDescent="0.25">
      <c r="A2" s="18" t="s">
        <v>239</v>
      </c>
      <c r="B2" s="19"/>
      <c r="C2" s="19"/>
      <c r="D2" s="13"/>
      <c r="F2" s="23">
        <f>SUM(Rozpočet!G11:G13,Rozpočet!G15:G16,Rozpočet!G18,Rozpočet!G24:G28,Rozpočet!G30:G32,Rozpočet!G37:G38,Rozpočet!G40:G41,Rozpočet!G43:G44,Rozpočet!G46:G47,Rozpočet!G49:G50,Rozpočet!G55:G56,Rozpočet!G58:G59,Rozpočet!G61:G62,Rozpočet!G64:G65,Rozpočet!G67:G68,Rozpočet!G73:G74,Rozpočet!G76:G77,Rozpočet!G79:G80,Rozpočet!G82:G83,Rozpočet!G85:G86,Rozpočet!G91:G92,Rozpočet!G94:G95,Rozpočet!G97:G98,Rozpočet!G100:G101,Rozpočet!G105:G106,Rozpočet!G108:G109,Rozpočet!G111:G112,Rozpočet!G114:G115,Rozpočet!G117:G118)</f>
        <v>0</v>
      </c>
    </row>
    <row r="3" spans="1:6" x14ac:dyDescent="0.25">
      <c r="A3" s="16" t="s">
        <v>240</v>
      </c>
      <c r="B3" s="17">
        <f>0</f>
        <v>0</v>
      </c>
      <c r="C3" s="17"/>
      <c r="D3" s="13"/>
      <c r="F3" s="23">
        <f>SUM(Rozpočet!E11,Rozpočet!E15,Rozpočet!E18,Rozpočet!E24,Rozpočet!E30,Rozpočet!E37,Rozpočet!E40,Rozpočet!E43,Rozpočet!E46,Rozpočet!E49,Rozpočet!E55,Rozpočet!E58,Rozpočet!E61,Rozpočet!E64,Rozpočet!E67,Rozpočet!E73,Rozpočet!E76,Rozpočet!E79,Rozpočet!E82,Rozpočet!E85,Rozpočet!E91,Rozpočet!E94,Rozpočet!E97,Rozpočet!E100,Rozpočet!E105,Rozpočet!E108,Rozpočet!E111,Rozpočet!E114,Rozpočet!E117)+SUM(Rozpočet!E120,Rozpočet!E123,Rozpočet!E129,Rozpočet!E134,Rozpočet!E140,Rozpočet!E143:E144,Rozpočet!E147:E148)</f>
        <v>0</v>
      </c>
    </row>
    <row r="4" spans="1:6" x14ac:dyDescent="0.25">
      <c r="A4" s="16" t="s">
        <v>241</v>
      </c>
      <c r="B4" s="17">
        <f>B3 * Parametry!B16 / 100</f>
        <v>0</v>
      </c>
      <c r="C4" s="17">
        <f>B3 * Parametry!B17 / 100</f>
        <v>0</v>
      </c>
      <c r="D4" s="13"/>
      <c r="F4" s="23">
        <f>SUM(Rozpočet!G11,Rozpočet!G15,Rozpočet!G18,Rozpočet!G24,Rozpočet!G30,Rozpočet!G37,Rozpočet!G40,Rozpočet!G43,Rozpočet!G46,Rozpočet!G49,Rozpočet!G55,Rozpočet!G58,Rozpočet!G61,Rozpočet!G64,Rozpočet!G67,Rozpočet!G73,Rozpočet!G76,Rozpočet!G79,Rozpočet!G82,Rozpočet!G85,Rozpočet!G91,Rozpočet!G94,Rozpočet!G97,Rozpočet!G100,Rozpočet!G105,Rozpočet!G108,Rozpočet!G111,Rozpočet!G114,Rozpočet!G117)+SUM(Rozpočet!G120,Rozpočet!G123,Rozpočet!G129,Rozpočet!G134,Rozpočet!G140,Rozpočet!G143:G144,Rozpočet!G147:G148)</f>
        <v>0</v>
      </c>
    </row>
    <row r="5" spans="1:6" x14ac:dyDescent="0.25">
      <c r="A5" s="16" t="s">
        <v>242</v>
      </c>
      <c r="B5" s="17"/>
      <c r="C5" s="17">
        <f>(Rozpočet!E213) + 0</f>
        <v>0</v>
      </c>
      <c r="D5" s="13"/>
    </row>
    <row r="6" spans="1:6" x14ac:dyDescent="0.25">
      <c r="A6" s="16" t="s">
        <v>243</v>
      </c>
      <c r="B6" s="17"/>
      <c r="C6" s="17">
        <f>0 + (Rozpočet!G213) + 0</f>
        <v>0</v>
      </c>
      <c r="D6" s="13"/>
    </row>
    <row r="7" spans="1:6" x14ac:dyDescent="0.25">
      <c r="A7" s="30" t="s">
        <v>244</v>
      </c>
      <c r="B7" s="31">
        <f>B3 + B4</f>
        <v>0</v>
      </c>
      <c r="C7" s="31">
        <f>C3 + C4 + C5 + C6</f>
        <v>0</v>
      </c>
      <c r="D7" s="13"/>
    </row>
    <row r="8" spans="1:6" x14ac:dyDescent="0.25">
      <c r="A8" s="16" t="s">
        <v>245</v>
      </c>
      <c r="B8" s="17"/>
      <c r="C8" s="17">
        <f>(C5 + C6) * Parametry!B18 / 100</f>
        <v>0</v>
      </c>
      <c r="D8" s="13"/>
    </row>
    <row r="9" spans="1:6" x14ac:dyDescent="0.25">
      <c r="A9" s="16" t="s">
        <v>246</v>
      </c>
      <c r="B9" s="17"/>
      <c r="C9" s="17">
        <f>0 + 0</f>
        <v>0</v>
      </c>
      <c r="D9" s="13"/>
    </row>
    <row r="10" spans="1:6" x14ac:dyDescent="0.25">
      <c r="A10" s="16" t="s">
        <v>247</v>
      </c>
      <c r="B10" s="17"/>
      <c r="C10" s="17">
        <f>0 + 0</f>
        <v>0</v>
      </c>
      <c r="D10" s="13"/>
    </row>
    <row r="11" spans="1:6" x14ac:dyDescent="0.25">
      <c r="A11" s="16" t="s">
        <v>248</v>
      </c>
      <c r="B11" s="17"/>
      <c r="C11" s="17">
        <f>(C9 + C10) * Parametry!B19 / 100</f>
        <v>0</v>
      </c>
      <c r="D11" s="13"/>
    </row>
    <row r="12" spans="1:6" x14ac:dyDescent="0.25">
      <c r="A12" s="30" t="s">
        <v>249</v>
      </c>
      <c r="B12" s="31">
        <f>B7</f>
        <v>0</v>
      </c>
      <c r="C12" s="31">
        <f>C7 + C8 + C9 + C10 + C11</f>
        <v>0</v>
      </c>
      <c r="D12" s="13"/>
    </row>
    <row r="13" spans="1:6" x14ac:dyDescent="0.25">
      <c r="A13" s="16" t="s">
        <v>250</v>
      </c>
      <c r="B13" s="17"/>
      <c r="C13" s="17">
        <f>(B12 + C12) * Parametry!B20 / 100</f>
        <v>0</v>
      </c>
      <c r="D13" s="13"/>
    </row>
    <row r="14" spans="1:6" x14ac:dyDescent="0.25">
      <c r="A14" s="16" t="s">
        <v>251</v>
      </c>
      <c r="B14" s="17"/>
      <c r="C14" s="17">
        <f>(B12 + C12) * Parametry!B21 / 100</f>
        <v>0</v>
      </c>
      <c r="D14" s="13"/>
    </row>
    <row r="15" spans="1:6" x14ac:dyDescent="0.25">
      <c r="A15" s="16" t="s">
        <v>252</v>
      </c>
      <c r="B15" s="17"/>
      <c r="C15" s="17">
        <f>(B7 + C7) * Parametry!B22 / 100</f>
        <v>0</v>
      </c>
      <c r="D15" s="13"/>
    </row>
    <row r="16" spans="1:6" x14ac:dyDescent="0.25">
      <c r="A16" s="18" t="s">
        <v>253</v>
      </c>
      <c r="B16" s="19"/>
      <c r="C16" s="19">
        <f>B12 + C12 + C13 + C14 + C15</f>
        <v>0</v>
      </c>
      <c r="D16" s="13"/>
    </row>
    <row r="17" spans="1:4" x14ac:dyDescent="0.25">
      <c r="A17" s="16" t="s">
        <v>13</v>
      </c>
      <c r="B17" s="17"/>
      <c r="C17" s="17"/>
      <c r="D17" s="13"/>
    </row>
    <row r="18" spans="1:4" x14ac:dyDescent="0.25">
      <c r="A18" s="18" t="s">
        <v>254</v>
      </c>
      <c r="B18" s="19"/>
      <c r="C18" s="19"/>
      <c r="D18" s="13"/>
    </row>
    <row r="19" spans="1:4" x14ac:dyDescent="0.25">
      <c r="A19" s="16" t="s">
        <v>255</v>
      </c>
      <c r="B19" s="17"/>
      <c r="C19" s="17">
        <f>C12 * Parametry!B23 / 100</f>
        <v>0</v>
      </c>
      <c r="D19" s="13"/>
    </row>
    <row r="20" spans="1:4" x14ac:dyDescent="0.25">
      <c r="A20" s="16" t="s">
        <v>256</v>
      </c>
      <c r="B20" s="17"/>
      <c r="C20" s="17">
        <f>C12 * Parametry!B24 / 100</f>
        <v>0</v>
      </c>
      <c r="D20" s="13"/>
    </row>
    <row r="21" spans="1:4" x14ac:dyDescent="0.25">
      <c r="A21" s="18" t="s">
        <v>257</v>
      </c>
      <c r="B21" s="19"/>
      <c r="C21" s="19">
        <f>C19 + C20</f>
        <v>0</v>
      </c>
      <c r="D21" s="13"/>
    </row>
    <row r="22" spans="1:4" x14ac:dyDescent="0.25">
      <c r="A22" s="16" t="s">
        <v>258</v>
      </c>
      <c r="B22" s="17"/>
      <c r="C22" s="17">
        <f>Parametry!B25 * Parametry!B28 * (C16 * Parametry!B27)^Parametry!B26</f>
        <v>0</v>
      </c>
      <c r="D22" s="13"/>
    </row>
    <row r="23" spans="1:4" x14ac:dyDescent="0.25">
      <c r="A23" s="16" t="s">
        <v>13</v>
      </c>
      <c r="B23" s="17"/>
      <c r="C23" s="17"/>
      <c r="D23" s="13"/>
    </row>
    <row r="24" spans="1:4" x14ac:dyDescent="0.25">
      <c r="A24" s="32" t="s">
        <v>259</v>
      </c>
      <c r="B24" s="33"/>
      <c r="C24" s="33">
        <f>C16 + C21 + C22</f>
        <v>0</v>
      </c>
      <c r="D24" s="13"/>
    </row>
    <row r="25" spans="1:4" x14ac:dyDescent="0.25">
      <c r="A25" s="16" t="s">
        <v>260</v>
      </c>
      <c r="B25" s="17">
        <f>(F1+SUM(Rozpočet!E120:E121,Rozpočet!E123:E127,Rozpočet!E129:E132,Rozpočet!E134:E138,Rozpočet!E140:E141,Rozpočet!E143:E145,Rozpočet!E147:E150,Rozpočet!E152:E154,Rozpočet!E156:E157,Rozpočet!E159:E161,Rozpočet!E163:E164,Rozpočet!E166:E167,Rozpočet!E169:E170,Rozpočet!E172:E173,Rozpočet!E175:E178,Rozpočet!E180:E186,Rozpočet!E188:E193,Rozpočet!E195:E198,Rozpočet!E200:E202,Rozpočet!E204:E207,Rozpočet!E209,Rozpočet!E212)) + (F2+SUM(Rozpočet!G120:G121,Rozpočet!G123:G127,Rozpočet!G129:G132,Rozpočet!G134:G138,Rozpočet!G140:G141,Rozpočet!G143:G145,Rozpočet!G147:G150,Rozpočet!G152:G154,Rozpočet!G156:G157,Rozpočet!G159:G161,Rozpočet!G163:G164,Rozpočet!G166:G167,Rozpočet!G169:G170,Rozpočet!G172:G173,Rozpočet!G175:G178,Rozpočet!G180:G186,Rozpočet!G188:G193,Rozpočet!G195:G198,Rozpočet!G200:G202,Rozpočet!G204:G207,Rozpočet!G209)) + B4 + C4 + C8 + C11 + C13 + C14 + C15 + C21 + C22</f>
        <v>0</v>
      </c>
      <c r="C25" s="17">
        <f>B25 * Parametry!B31 / 100</f>
        <v>0</v>
      </c>
      <c r="D25" s="13"/>
    </row>
    <row r="26" spans="1:4" x14ac:dyDescent="0.25">
      <c r="A26" s="16" t="s">
        <v>261</v>
      </c>
      <c r="B26" s="17">
        <f>(F3+SUM(Rozpočet!E152,Rozpočet!E156,Rozpočet!E159:E160,Rozpočet!E163,Rozpočet!E166,Rozpočet!E169,Rozpočet!E172,Rozpočet!E175,Rozpočet!E180,Rozpočet!E188,Rozpočet!E195,Rozpočet!E200,Rozpočet!E204:E205)) + (F4+SUM(Rozpočet!G152,Rozpočet!G156,Rozpočet!G159:G160,Rozpočet!G163,Rozpočet!G166,Rozpočet!G169,Rozpočet!G172,Rozpočet!G175,Rozpočet!G180,Rozpočet!G188,Rozpočet!G195,Rozpočet!G200,Rozpočet!G204:G205))</f>
        <v>0</v>
      </c>
      <c r="C26" s="17">
        <f>B26 * Parametry!B32 / 100</f>
        <v>0</v>
      </c>
      <c r="D26" s="13"/>
    </row>
    <row r="27" spans="1:4" x14ac:dyDescent="0.25">
      <c r="A27" s="32" t="s">
        <v>262</v>
      </c>
      <c r="B27" s="33"/>
      <c r="C27" s="33">
        <f>C24 + C25 + C26</f>
        <v>0</v>
      </c>
      <c r="D27" s="13"/>
    </row>
    <row r="28" spans="1:4" x14ac:dyDescent="0.25">
      <c r="A28" s="16" t="s">
        <v>13</v>
      </c>
      <c r="B28" s="17"/>
      <c r="C28" s="17"/>
      <c r="D28" s="13"/>
    </row>
    <row r="29" spans="1:4" x14ac:dyDescent="0.25">
      <c r="A29" s="16" t="s">
        <v>263</v>
      </c>
      <c r="B29" s="17"/>
      <c r="C29" s="17">
        <f>C24 * Parametry!B29 / 100</f>
        <v>0</v>
      </c>
      <c r="D29" s="13"/>
    </row>
    <row r="30" spans="1:4" x14ac:dyDescent="0.25">
      <c r="A30" s="16" t="s">
        <v>263</v>
      </c>
      <c r="B30" s="17"/>
      <c r="C30" s="17">
        <f>C24 * Parametry!B30 / 100</f>
        <v>0</v>
      </c>
      <c r="D30" s="13"/>
    </row>
    <row r="31" spans="1:4" x14ac:dyDescent="0.25">
      <c r="A31" s="18" t="s">
        <v>264</v>
      </c>
      <c r="B31" s="34" t="s">
        <v>56</v>
      </c>
      <c r="C31" s="34" t="s">
        <v>58</v>
      </c>
      <c r="D31" s="13"/>
    </row>
    <row r="32" spans="1:4" x14ac:dyDescent="0.25">
      <c r="A32" s="16" t="s">
        <v>61</v>
      </c>
      <c r="B32" s="17">
        <f>(Rozpočet!E213)</f>
        <v>0</v>
      </c>
      <c r="C32" s="17">
        <f>(Rozpočet!G213)</f>
        <v>0</v>
      </c>
      <c r="D32" s="13"/>
    </row>
    <row r="33" spans="1:4" x14ac:dyDescent="0.25">
      <c r="A33" s="16" t="s">
        <v>265</v>
      </c>
      <c r="B33" s="17">
        <f>(Rozpočet!E21)</f>
        <v>0</v>
      </c>
      <c r="C33" s="17">
        <f>(Rozpočet!G21)</f>
        <v>0</v>
      </c>
      <c r="D33" s="13"/>
    </row>
    <row r="34" spans="1:4" x14ac:dyDescent="0.25">
      <c r="A34" s="16" t="s">
        <v>266</v>
      </c>
      <c r="B34" s="17">
        <f>(Rozpočet!E34)</f>
        <v>0</v>
      </c>
      <c r="C34" s="17">
        <f>(Rozpočet!G34)</f>
        <v>0</v>
      </c>
      <c r="D34" s="13"/>
    </row>
    <row r="35" spans="1:4" x14ac:dyDescent="0.25">
      <c r="A35" s="16" t="s">
        <v>267</v>
      </c>
      <c r="B35" s="17">
        <f>(Rozpočet!E52)</f>
        <v>0</v>
      </c>
      <c r="C35" s="17">
        <f>(Rozpočet!G52)</f>
        <v>0</v>
      </c>
      <c r="D35" s="13"/>
    </row>
    <row r="36" spans="1:4" x14ac:dyDescent="0.25">
      <c r="A36" s="16" t="s">
        <v>268</v>
      </c>
      <c r="B36" s="17">
        <f>(Rozpočet!E70)</f>
        <v>0</v>
      </c>
      <c r="C36" s="17">
        <f>(Rozpočet!G70)</f>
        <v>0</v>
      </c>
      <c r="D36" s="13"/>
    </row>
    <row r="37" spans="1:4" x14ac:dyDescent="0.25">
      <c r="A37" s="16" t="s">
        <v>269</v>
      </c>
      <c r="B37" s="17">
        <f>(Rozpočet!E88)</f>
        <v>0</v>
      </c>
      <c r="C37" s="17">
        <f>(Rozpočet!G88)</f>
        <v>0</v>
      </c>
      <c r="D37" s="13"/>
    </row>
    <row r="38" spans="1:4" x14ac:dyDescent="0.25">
      <c r="A38" s="16" t="s">
        <v>270</v>
      </c>
      <c r="B38" s="17">
        <f>(Rozpočet!E103)</f>
        <v>0</v>
      </c>
      <c r="C38" s="17">
        <f>(Rozpočet!G103)</f>
        <v>0</v>
      </c>
      <c r="D38" s="13"/>
    </row>
    <row r="39" spans="1:4" x14ac:dyDescent="0.25">
      <c r="A39" s="16" t="s">
        <v>13</v>
      </c>
      <c r="B39" s="17"/>
      <c r="C39" s="17"/>
      <c r="D39" s="13"/>
    </row>
  </sheetData>
  <sheetProtection algorithmName="SHA-512" hashValue="/ecala8p+gVnoua2a+wTy+8ayfe8Y1lj11my05gslqq+a6PtcCgjYaEApybZaQYFj4b0yahyTPnAiON2np7kSw==" saltValue="5bwLNH/hzTBR3UdvuzqcCg==" spinCount="100000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0D7C4-9798-4B09-951D-EFE159332FA7}">
  <dimension ref="A1:K255"/>
  <sheetViews>
    <sheetView tabSelected="1" workbookViewId="0"/>
  </sheetViews>
  <sheetFormatPr defaultRowHeight="15" x14ac:dyDescent="0.25"/>
  <cols>
    <col min="1" max="1" width="109.28515625" style="22" bestFit="1" customWidth="1"/>
    <col min="2" max="2" width="4" style="22" bestFit="1" customWidth="1"/>
    <col min="3" max="3" width="6.42578125" style="23" bestFit="1" customWidth="1"/>
    <col min="4" max="4" width="8.85546875" style="29" bestFit="1" customWidth="1"/>
    <col min="5" max="5" width="13.42578125" style="23" bestFit="1" customWidth="1"/>
    <col min="6" max="6" width="7.85546875" style="29" bestFit="1" customWidth="1"/>
    <col min="7" max="7" width="12.5703125" style="23" bestFit="1" customWidth="1"/>
    <col min="8" max="8" width="11.42578125" style="23" bestFit="1" customWidth="1"/>
    <col min="11" max="11" width="10" hidden="1" customWidth="1"/>
  </cols>
  <sheetData>
    <row r="1" spans="1:11" x14ac:dyDescent="0.25">
      <c r="A1" s="11" t="s">
        <v>0</v>
      </c>
      <c r="B1" s="11" t="s">
        <v>54</v>
      </c>
      <c r="C1" s="12" t="s">
        <v>55</v>
      </c>
      <c r="D1" s="24" t="s">
        <v>56</v>
      </c>
      <c r="E1" s="12" t="s">
        <v>57</v>
      </c>
      <c r="F1" s="24" t="s">
        <v>58</v>
      </c>
      <c r="G1" s="12" t="s">
        <v>59</v>
      </c>
      <c r="H1" s="12" t="s">
        <v>60</v>
      </c>
      <c r="I1" s="13"/>
      <c r="J1" s="13"/>
      <c r="K1">
        <f>Parametry!B33/100*E12+Parametry!B33/100*E13+Parametry!B33/100*E16+Parametry!B33/100*E25+Parametry!B33/100*E26+Parametry!B34/100*E27+Parametry!B34/100*E28+Parametry!B33/100*E31+Parametry!B33/100*E32+Parametry!B34/100*E38+Parametry!B34/100*E41+Parametry!B33/100*E44+Parametry!B33/100*E47+Parametry!B33/100*E50+Parametry!B34/100*E56+Parametry!B34/100*E59+Parametry!B33/100*E62+Parametry!B33/100*E65+Parametry!B33/100*E68+Parametry!B34/100*E74+Parametry!B34/100*E77+Parametry!B33/100*E80+Parametry!B33/100*E83</f>
        <v>0</v>
      </c>
    </row>
    <row r="2" spans="1:11" x14ac:dyDescent="0.25">
      <c r="A2" s="14" t="s">
        <v>61</v>
      </c>
      <c r="B2" s="14" t="s">
        <v>13</v>
      </c>
      <c r="C2" s="15"/>
      <c r="D2" s="25"/>
      <c r="E2" s="15"/>
      <c r="F2" s="25"/>
      <c r="G2" s="15"/>
      <c r="H2" s="15"/>
      <c r="I2" s="13"/>
      <c r="J2" s="13"/>
      <c r="K2">
        <f>K1+Parametry!B33/100*E86+Parametry!B34/100*E92+Parametry!B34/100*E95+Parametry!B33/100*E98+Parametry!B33/100*E101+Parametry!B33/100*E106+Parametry!B33/100*E109+Parametry!B33/100*E112+Parametry!B33/100*E115+Parametry!B34/100*E118+Parametry!B33/100*E121+Parametry!B34/100*E124+Parametry!B34/100*E125+Parametry!B34/100*E126+Parametry!B34/100*E127+Parametry!B33/100*E130+Parametry!B33/100*E131+Parametry!B33/100*E132+Parametry!B34/100*E135+Parametry!B34/100*E136+Parametry!B34/100*E137+Parametry!B34/100*E138</f>
        <v>0</v>
      </c>
    </row>
    <row r="3" spans="1:11" x14ac:dyDescent="0.25">
      <c r="A3" s="16" t="s">
        <v>62</v>
      </c>
      <c r="B3" s="16" t="s">
        <v>13</v>
      </c>
      <c r="C3" s="17"/>
      <c r="D3" s="26"/>
      <c r="E3" s="17"/>
      <c r="F3" s="26"/>
      <c r="G3" s="17"/>
      <c r="H3" s="17">
        <f t="shared" ref="H3:H9" si="0">E3+G3</f>
        <v>0</v>
      </c>
      <c r="I3" s="13"/>
      <c r="J3" s="13"/>
      <c r="K3">
        <f>K2+Parametry!B34/100*E141+Parametry!B33/100*E145+Parametry!B33/100*E149+Parametry!B33/100*E150+Parametry!B33/100*E153+Parametry!B34/100*E154+Parametry!B33/100*E157+Parametry!B33/100*E161+Parametry!B33/100*E164+Parametry!B34/100*E167+Parametry!B34/100*E170+Parametry!B34/100*E173+Parametry!B34/100*E176+Parametry!B34/100*E177+Parametry!B34/100*E178+Parametry!B34/100*E181+Parametry!B34/100*E182+Parametry!B34/100*E183+Parametry!B34/100*E184+Parametry!B34/100*E185+Parametry!B34/100*E186+Parametry!B34/100*E189</f>
        <v>0</v>
      </c>
    </row>
    <row r="4" spans="1:11" x14ac:dyDescent="0.25">
      <c r="A4" s="16" t="s">
        <v>63</v>
      </c>
      <c r="B4" s="16" t="s">
        <v>13</v>
      </c>
      <c r="C4" s="17"/>
      <c r="D4" s="26"/>
      <c r="E4" s="17"/>
      <c r="F4" s="26"/>
      <c r="G4" s="17"/>
      <c r="H4" s="17">
        <f t="shared" si="0"/>
        <v>0</v>
      </c>
      <c r="I4" s="13"/>
      <c r="J4" s="13"/>
    </row>
    <row r="5" spans="1:11" x14ac:dyDescent="0.25">
      <c r="A5" s="16" t="s">
        <v>64</v>
      </c>
      <c r="B5" s="16" t="s">
        <v>13</v>
      </c>
      <c r="C5" s="17"/>
      <c r="D5" s="26"/>
      <c r="E5" s="17"/>
      <c r="F5" s="26"/>
      <c r="G5" s="17"/>
      <c r="H5" s="17">
        <f t="shared" si="0"/>
        <v>0</v>
      </c>
      <c r="I5" s="13"/>
      <c r="J5" s="13"/>
    </row>
    <row r="6" spans="1:11" x14ac:dyDescent="0.25">
      <c r="A6" s="16" t="s">
        <v>65</v>
      </c>
      <c r="B6" s="16" t="s">
        <v>13</v>
      </c>
      <c r="C6" s="17"/>
      <c r="D6" s="26"/>
      <c r="E6" s="17"/>
      <c r="F6" s="26"/>
      <c r="G6" s="17"/>
      <c r="H6" s="17">
        <f t="shared" si="0"/>
        <v>0</v>
      </c>
      <c r="I6" s="13"/>
      <c r="J6" s="13"/>
    </row>
    <row r="7" spans="1:11" x14ac:dyDescent="0.25">
      <c r="A7" s="16" t="s">
        <v>66</v>
      </c>
      <c r="B7" s="16" t="s">
        <v>13</v>
      </c>
      <c r="C7" s="17"/>
      <c r="D7" s="26"/>
      <c r="E7" s="17"/>
      <c r="F7" s="26"/>
      <c r="G7" s="17"/>
      <c r="H7" s="17">
        <f t="shared" si="0"/>
        <v>0</v>
      </c>
      <c r="I7" s="13"/>
      <c r="J7" s="13"/>
    </row>
    <row r="8" spans="1:11" x14ac:dyDescent="0.25">
      <c r="A8" s="16" t="s">
        <v>67</v>
      </c>
      <c r="B8" s="16" t="s">
        <v>13</v>
      </c>
      <c r="C8" s="17"/>
      <c r="D8" s="26"/>
      <c r="E8" s="17"/>
      <c r="F8" s="26"/>
      <c r="G8" s="17"/>
      <c r="H8" s="17">
        <f t="shared" si="0"/>
        <v>0</v>
      </c>
      <c r="I8" s="13"/>
      <c r="J8" s="13"/>
    </row>
    <row r="9" spans="1:11" x14ac:dyDescent="0.25">
      <c r="A9" s="16" t="s">
        <v>13</v>
      </c>
      <c r="B9" s="16" t="s">
        <v>13</v>
      </c>
      <c r="C9" s="17"/>
      <c r="D9" s="26"/>
      <c r="E9" s="17"/>
      <c r="F9" s="26"/>
      <c r="G9" s="17"/>
      <c r="H9" s="17">
        <f t="shared" si="0"/>
        <v>0</v>
      </c>
      <c r="I9" s="13"/>
      <c r="J9" s="13"/>
    </row>
    <row r="10" spans="1:11" x14ac:dyDescent="0.25">
      <c r="A10" s="18" t="s">
        <v>68</v>
      </c>
      <c r="B10" s="18" t="s">
        <v>13</v>
      </c>
      <c r="C10" s="19"/>
      <c r="D10" s="27"/>
      <c r="E10" s="19"/>
      <c r="F10" s="27"/>
      <c r="G10" s="19"/>
      <c r="H10" s="19"/>
      <c r="I10" s="13"/>
      <c r="J10" s="13"/>
    </row>
    <row r="11" spans="1:11" x14ac:dyDescent="0.25">
      <c r="A11" s="20" t="s">
        <v>69</v>
      </c>
      <c r="B11" s="20" t="s">
        <v>13</v>
      </c>
      <c r="C11" s="21"/>
      <c r="D11" s="28"/>
      <c r="E11" s="21"/>
      <c r="F11" s="28"/>
      <c r="G11" s="21"/>
      <c r="H11" s="21"/>
      <c r="I11" s="13"/>
      <c r="J11" s="13"/>
    </row>
    <row r="12" spans="1:11" x14ac:dyDescent="0.25">
      <c r="A12" s="16" t="s">
        <v>70</v>
      </c>
      <c r="B12" s="16" t="s">
        <v>71</v>
      </c>
      <c r="C12" s="17">
        <v>185</v>
      </c>
      <c r="D12" s="26"/>
      <c r="E12" s="17">
        <f>C12*D12</f>
        <v>0</v>
      </c>
      <c r="F12" s="26"/>
      <c r="G12" s="17">
        <f>C12*F12</f>
        <v>0</v>
      </c>
      <c r="H12" s="17">
        <f>E12+G12</f>
        <v>0</v>
      </c>
      <c r="I12" s="13"/>
      <c r="J12" s="13"/>
    </row>
    <row r="13" spans="1:11" x14ac:dyDescent="0.25">
      <c r="A13" s="16" t="s">
        <v>72</v>
      </c>
      <c r="B13" s="16" t="s">
        <v>71</v>
      </c>
      <c r="C13" s="17">
        <v>195</v>
      </c>
      <c r="D13" s="26"/>
      <c r="E13" s="17">
        <f>C13*D13</f>
        <v>0</v>
      </c>
      <c r="F13" s="26"/>
      <c r="G13" s="17">
        <f>C13*F13</f>
        <v>0</v>
      </c>
      <c r="H13" s="17">
        <f>E13+G13</f>
        <v>0</v>
      </c>
      <c r="I13" s="13"/>
      <c r="J13" s="13"/>
    </row>
    <row r="14" spans="1:11" x14ac:dyDescent="0.25">
      <c r="A14" s="16" t="s">
        <v>13</v>
      </c>
      <c r="B14" s="16" t="s">
        <v>13</v>
      </c>
      <c r="C14" s="17"/>
      <c r="D14" s="26"/>
      <c r="E14" s="17"/>
      <c r="F14" s="26"/>
      <c r="G14" s="17"/>
      <c r="H14" s="17">
        <f>E14+G14</f>
        <v>0</v>
      </c>
      <c r="I14" s="13"/>
      <c r="J14" s="13"/>
    </row>
    <row r="15" spans="1:11" x14ac:dyDescent="0.25">
      <c r="A15" s="20" t="s">
        <v>73</v>
      </c>
      <c r="B15" s="20" t="s">
        <v>13</v>
      </c>
      <c r="C15" s="21"/>
      <c r="D15" s="28"/>
      <c r="E15" s="21"/>
      <c r="F15" s="28"/>
      <c r="G15" s="21"/>
      <c r="H15" s="21"/>
      <c r="I15" s="13"/>
      <c r="J15" s="13"/>
    </row>
    <row r="16" spans="1:11" x14ac:dyDescent="0.25">
      <c r="A16" s="16" t="s">
        <v>74</v>
      </c>
      <c r="B16" s="16" t="s">
        <v>71</v>
      </c>
      <c r="C16" s="17">
        <v>40</v>
      </c>
      <c r="D16" s="26"/>
      <c r="E16" s="17">
        <f>C16*D16</f>
        <v>0</v>
      </c>
      <c r="F16" s="26"/>
      <c r="G16" s="17">
        <f>C16*F16</f>
        <v>0</v>
      </c>
      <c r="H16" s="17">
        <f>E16+G16</f>
        <v>0</v>
      </c>
      <c r="I16" s="13"/>
      <c r="J16" s="13"/>
    </row>
    <row r="17" spans="1:10" x14ac:dyDescent="0.25">
      <c r="A17" s="16" t="s">
        <v>13</v>
      </c>
      <c r="B17" s="16" t="s">
        <v>13</v>
      </c>
      <c r="C17" s="17"/>
      <c r="D17" s="26"/>
      <c r="E17" s="17"/>
      <c r="F17" s="26"/>
      <c r="G17" s="17"/>
      <c r="H17" s="17">
        <f>E17+G17</f>
        <v>0</v>
      </c>
      <c r="I17" s="13"/>
      <c r="J17" s="13"/>
    </row>
    <row r="18" spans="1:10" x14ac:dyDescent="0.25">
      <c r="A18" s="20" t="s">
        <v>75</v>
      </c>
      <c r="B18" s="20" t="s">
        <v>13</v>
      </c>
      <c r="C18" s="21"/>
      <c r="D18" s="28"/>
      <c r="E18" s="21"/>
      <c r="F18" s="28"/>
      <c r="G18" s="21"/>
      <c r="H18" s="21"/>
      <c r="I18" s="13"/>
      <c r="J18" s="13"/>
    </row>
    <row r="19" spans="1:10" x14ac:dyDescent="0.25">
      <c r="A19" s="16" t="s">
        <v>76</v>
      </c>
      <c r="B19" s="16" t="s">
        <v>13</v>
      </c>
      <c r="C19" s="17"/>
      <c r="D19" s="26"/>
      <c r="E19" s="17"/>
      <c r="F19" s="26"/>
      <c r="G19" s="17"/>
      <c r="H19" s="17">
        <f>E19+G19</f>
        <v>0</v>
      </c>
      <c r="I19" s="13"/>
      <c r="J19" s="13"/>
    </row>
    <row r="20" spans="1:10" x14ac:dyDescent="0.25">
      <c r="A20" s="16" t="s">
        <v>13</v>
      </c>
      <c r="B20" s="16" t="s">
        <v>13</v>
      </c>
      <c r="C20" s="17"/>
      <c r="D20" s="26"/>
      <c r="E20" s="17"/>
      <c r="F20" s="26"/>
      <c r="G20" s="17"/>
      <c r="H20" s="17">
        <f>E20+G20</f>
        <v>0</v>
      </c>
      <c r="I20" s="13"/>
      <c r="J20" s="13"/>
    </row>
    <row r="21" spans="1:10" x14ac:dyDescent="0.25">
      <c r="A21" s="18" t="s">
        <v>77</v>
      </c>
      <c r="B21" s="18" t="s">
        <v>13</v>
      </c>
      <c r="C21" s="19"/>
      <c r="D21" s="27"/>
      <c r="E21" s="19">
        <f>SUM(E11:E20)</f>
        <v>0</v>
      </c>
      <c r="F21" s="27"/>
      <c r="G21" s="19">
        <f>SUM(G11:G20)</f>
        <v>0</v>
      </c>
      <c r="H21" s="19">
        <f>SUM(H11:H20)</f>
        <v>0</v>
      </c>
      <c r="I21" s="13"/>
      <c r="J21" s="13"/>
    </row>
    <row r="22" spans="1:10" x14ac:dyDescent="0.25">
      <c r="A22" s="16" t="s">
        <v>13</v>
      </c>
      <c r="B22" s="16" t="s">
        <v>13</v>
      </c>
      <c r="C22" s="17"/>
      <c r="D22" s="26"/>
      <c r="E22" s="17"/>
      <c r="F22" s="26"/>
      <c r="G22" s="17"/>
      <c r="H22" s="17">
        <f>E22+G22</f>
        <v>0</v>
      </c>
      <c r="I22" s="13"/>
      <c r="J22" s="13"/>
    </row>
    <row r="23" spans="1:10" x14ac:dyDescent="0.25">
      <c r="A23" s="18" t="s">
        <v>78</v>
      </c>
      <c r="B23" s="18" t="s">
        <v>13</v>
      </c>
      <c r="C23" s="19"/>
      <c r="D23" s="27"/>
      <c r="E23" s="19"/>
      <c r="F23" s="27"/>
      <c r="G23" s="19"/>
      <c r="H23" s="19"/>
      <c r="I23" s="13"/>
      <c r="J23" s="13"/>
    </row>
    <row r="24" spans="1:10" x14ac:dyDescent="0.25">
      <c r="A24" s="20" t="s">
        <v>79</v>
      </c>
      <c r="B24" s="20" t="s">
        <v>13</v>
      </c>
      <c r="C24" s="21"/>
      <c r="D24" s="28"/>
      <c r="E24" s="21"/>
      <c r="F24" s="28"/>
      <c r="G24" s="21"/>
      <c r="H24" s="21"/>
      <c r="I24" s="13"/>
      <c r="J24" s="13"/>
    </row>
    <row r="25" spans="1:10" x14ac:dyDescent="0.25">
      <c r="A25" s="16" t="s">
        <v>80</v>
      </c>
      <c r="B25" s="16" t="s">
        <v>81</v>
      </c>
      <c r="C25" s="17">
        <v>32</v>
      </c>
      <c r="D25" s="26"/>
      <c r="E25" s="17">
        <f>C25*D25</f>
        <v>0</v>
      </c>
      <c r="F25" s="26"/>
      <c r="G25" s="17">
        <f>C25*F25</f>
        <v>0</v>
      </c>
      <c r="H25" s="17">
        <f>E25+G25</f>
        <v>0</v>
      </c>
      <c r="I25" s="13"/>
      <c r="J25" s="13"/>
    </row>
    <row r="26" spans="1:10" x14ac:dyDescent="0.25">
      <c r="A26" s="16" t="s">
        <v>82</v>
      </c>
      <c r="B26" s="16" t="s">
        <v>81</v>
      </c>
      <c r="C26" s="17">
        <v>2</v>
      </c>
      <c r="D26" s="26"/>
      <c r="E26" s="17">
        <f>C26*D26</f>
        <v>0</v>
      </c>
      <c r="F26" s="26"/>
      <c r="G26" s="17">
        <f>C26*F26</f>
        <v>0</v>
      </c>
      <c r="H26" s="17">
        <f>E26+G26</f>
        <v>0</v>
      </c>
      <c r="I26" s="13"/>
      <c r="J26" s="13"/>
    </row>
    <row r="27" spans="1:10" x14ac:dyDescent="0.25">
      <c r="A27" s="16" t="s">
        <v>83</v>
      </c>
      <c r="B27" s="16" t="s">
        <v>81</v>
      </c>
      <c r="C27" s="17">
        <v>34</v>
      </c>
      <c r="D27" s="26"/>
      <c r="E27" s="17">
        <f>C27*D27</f>
        <v>0</v>
      </c>
      <c r="F27" s="26"/>
      <c r="G27" s="17">
        <f>C27*F27</f>
        <v>0</v>
      </c>
      <c r="H27" s="17">
        <f>E27+G27</f>
        <v>0</v>
      </c>
      <c r="I27" s="13"/>
      <c r="J27" s="13"/>
    </row>
    <row r="28" spans="1:10" x14ac:dyDescent="0.25">
      <c r="A28" s="16" t="s">
        <v>84</v>
      </c>
      <c r="B28" s="16" t="s">
        <v>81</v>
      </c>
      <c r="C28" s="17">
        <v>34</v>
      </c>
      <c r="D28" s="26"/>
      <c r="E28" s="17">
        <f>C28*D28</f>
        <v>0</v>
      </c>
      <c r="F28" s="26"/>
      <c r="G28" s="17">
        <f>C28*F28</f>
        <v>0</v>
      </c>
      <c r="H28" s="17">
        <f>E28+G28</f>
        <v>0</v>
      </c>
      <c r="I28" s="13"/>
      <c r="J28" s="13"/>
    </row>
    <row r="29" spans="1:10" x14ac:dyDescent="0.25">
      <c r="A29" s="16" t="s">
        <v>13</v>
      </c>
      <c r="B29" s="16" t="s">
        <v>13</v>
      </c>
      <c r="C29" s="17"/>
      <c r="D29" s="26"/>
      <c r="E29" s="17"/>
      <c r="F29" s="26"/>
      <c r="G29" s="17"/>
      <c r="H29" s="17">
        <f>E29+G29</f>
        <v>0</v>
      </c>
      <c r="I29" s="13"/>
      <c r="J29" s="13"/>
    </row>
    <row r="30" spans="1:10" x14ac:dyDescent="0.25">
      <c r="A30" s="20" t="s">
        <v>85</v>
      </c>
      <c r="B30" s="20" t="s">
        <v>13</v>
      </c>
      <c r="C30" s="21"/>
      <c r="D30" s="28"/>
      <c r="E30" s="21"/>
      <c r="F30" s="28"/>
      <c r="G30" s="21"/>
      <c r="H30" s="21"/>
      <c r="I30" s="13"/>
      <c r="J30" s="13"/>
    </row>
    <row r="31" spans="1:10" x14ac:dyDescent="0.25">
      <c r="A31" s="16" t="s">
        <v>86</v>
      </c>
      <c r="B31" s="16" t="s">
        <v>87</v>
      </c>
      <c r="C31" s="17">
        <v>6</v>
      </c>
      <c r="D31" s="26"/>
      <c r="E31" s="17">
        <f>C31*D31</f>
        <v>0</v>
      </c>
      <c r="F31" s="26"/>
      <c r="G31" s="17">
        <f>C31*F31</f>
        <v>0</v>
      </c>
      <c r="H31" s="17">
        <f>E31+G31</f>
        <v>0</v>
      </c>
      <c r="I31" s="13"/>
      <c r="J31" s="13"/>
    </row>
    <row r="32" spans="1:10" x14ac:dyDescent="0.25">
      <c r="A32" s="16" t="s">
        <v>88</v>
      </c>
      <c r="B32" s="16" t="s">
        <v>87</v>
      </c>
      <c r="C32" s="17">
        <v>8</v>
      </c>
      <c r="D32" s="26"/>
      <c r="E32" s="17">
        <f>C32*D32</f>
        <v>0</v>
      </c>
      <c r="F32" s="26"/>
      <c r="G32" s="17">
        <f>C32*F32</f>
        <v>0</v>
      </c>
      <c r="H32" s="17">
        <f>E32+G32</f>
        <v>0</v>
      </c>
      <c r="I32" s="13"/>
      <c r="J32" s="13"/>
    </row>
    <row r="33" spans="1:10" x14ac:dyDescent="0.25">
      <c r="A33" s="16" t="s">
        <v>13</v>
      </c>
      <c r="B33" s="16" t="s">
        <v>13</v>
      </c>
      <c r="C33" s="17"/>
      <c r="D33" s="26"/>
      <c r="E33" s="17"/>
      <c r="F33" s="26"/>
      <c r="G33" s="17"/>
      <c r="H33" s="17">
        <f>E33+G33</f>
        <v>0</v>
      </c>
      <c r="I33" s="13"/>
      <c r="J33" s="13"/>
    </row>
    <row r="34" spans="1:10" x14ac:dyDescent="0.25">
      <c r="A34" s="18" t="s">
        <v>89</v>
      </c>
      <c r="B34" s="18" t="s">
        <v>13</v>
      </c>
      <c r="C34" s="19"/>
      <c r="D34" s="27"/>
      <c r="E34" s="19">
        <f>SUM(E24:E33)</f>
        <v>0</v>
      </c>
      <c r="F34" s="27"/>
      <c r="G34" s="19">
        <f>SUM(G24:G33)</f>
        <v>0</v>
      </c>
      <c r="H34" s="19">
        <f>SUM(H24:H33)</f>
        <v>0</v>
      </c>
      <c r="I34" s="13"/>
      <c r="J34" s="13"/>
    </row>
    <row r="35" spans="1:10" x14ac:dyDescent="0.25">
      <c r="A35" s="16" t="s">
        <v>13</v>
      </c>
      <c r="B35" s="16" t="s">
        <v>13</v>
      </c>
      <c r="C35" s="17"/>
      <c r="D35" s="26"/>
      <c r="E35" s="17"/>
      <c r="F35" s="26"/>
      <c r="G35" s="17"/>
      <c r="H35" s="17">
        <f>E35+G35</f>
        <v>0</v>
      </c>
      <c r="I35" s="13"/>
      <c r="J35" s="13"/>
    </row>
    <row r="36" spans="1:10" x14ac:dyDescent="0.25">
      <c r="A36" s="18" t="s">
        <v>90</v>
      </c>
      <c r="B36" s="18" t="s">
        <v>13</v>
      </c>
      <c r="C36" s="19"/>
      <c r="D36" s="27"/>
      <c r="E36" s="19"/>
      <c r="F36" s="27"/>
      <c r="G36" s="19"/>
      <c r="H36" s="19"/>
      <c r="I36" s="13"/>
      <c r="J36" s="13"/>
    </row>
    <row r="37" spans="1:10" x14ac:dyDescent="0.25">
      <c r="A37" s="20" t="s">
        <v>91</v>
      </c>
      <c r="B37" s="20" t="s">
        <v>13</v>
      </c>
      <c r="C37" s="21"/>
      <c r="D37" s="28"/>
      <c r="E37" s="21"/>
      <c r="F37" s="28"/>
      <c r="G37" s="21"/>
      <c r="H37" s="21"/>
      <c r="I37" s="13"/>
      <c r="J37" s="13"/>
    </row>
    <row r="38" spans="1:10" x14ac:dyDescent="0.25">
      <c r="A38" s="16" t="s">
        <v>92</v>
      </c>
      <c r="B38" s="16" t="s">
        <v>81</v>
      </c>
      <c r="C38" s="17">
        <v>2</v>
      </c>
      <c r="D38" s="26"/>
      <c r="E38" s="17">
        <f>C38*D38</f>
        <v>0</v>
      </c>
      <c r="F38" s="26"/>
      <c r="G38" s="17">
        <f>C38*F38</f>
        <v>0</v>
      </c>
      <c r="H38" s="17">
        <f>E38+G38</f>
        <v>0</v>
      </c>
      <c r="I38" s="13"/>
      <c r="J38" s="13"/>
    </row>
    <row r="39" spans="1:10" x14ac:dyDescent="0.25">
      <c r="A39" s="16" t="s">
        <v>13</v>
      </c>
      <c r="B39" s="16" t="s">
        <v>13</v>
      </c>
      <c r="C39" s="17"/>
      <c r="D39" s="26"/>
      <c r="E39" s="17"/>
      <c r="F39" s="26"/>
      <c r="G39" s="17"/>
      <c r="H39" s="17">
        <f>E39+G39</f>
        <v>0</v>
      </c>
      <c r="I39" s="13"/>
      <c r="J39" s="13"/>
    </row>
    <row r="40" spans="1:10" x14ac:dyDescent="0.25">
      <c r="A40" s="20" t="s">
        <v>93</v>
      </c>
      <c r="B40" s="20" t="s">
        <v>13</v>
      </c>
      <c r="C40" s="21"/>
      <c r="D40" s="28"/>
      <c r="E40" s="21"/>
      <c r="F40" s="28"/>
      <c r="G40" s="21"/>
      <c r="H40" s="21"/>
      <c r="I40" s="13"/>
      <c r="J40" s="13"/>
    </row>
    <row r="41" spans="1:10" x14ac:dyDescent="0.25">
      <c r="A41" s="16" t="s">
        <v>94</v>
      </c>
      <c r="B41" s="16" t="s">
        <v>95</v>
      </c>
      <c r="C41" s="17">
        <v>1</v>
      </c>
      <c r="D41" s="26"/>
      <c r="E41" s="17">
        <f>C41*D41</f>
        <v>0</v>
      </c>
      <c r="F41" s="26"/>
      <c r="G41" s="17">
        <f>C41*F41</f>
        <v>0</v>
      </c>
      <c r="H41" s="17">
        <f>E41+G41</f>
        <v>0</v>
      </c>
      <c r="I41" s="13"/>
      <c r="J41" s="13"/>
    </row>
    <row r="42" spans="1:10" x14ac:dyDescent="0.25">
      <c r="A42" s="16" t="s">
        <v>13</v>
      </c>
      <c r="B42" s="16" t="s">
        <v>13</v>
      </c>
      <c r="C42" s="17"/>
      <c r="D42" s="26"/>
      <c r="E42" s="17"/>
      <c r="F42" s="26"/>
      <c r="G42" s="17"/>
      <c r="H42" s="17">
        <f>E42+G42</f>
        <v>0</v>
      </c>
      <c r="I42" s="13"/>
      <c r="J42" s="13"/>
    </row>
    <row r="43" spans="1:10" x14ac:dyDescent="0.25">
      <c r="A43" s="20" t="s">
        <v>96</v>
      </c>
      <c r="B43" s="20" t="s">
        <v>13</v>
      </c>
      <c r="C43" s="21"/>
      <c r="D43" s="28"/>
      <c r="E43" s="21"/>
      <c r="F43" s="28"/>
      <c r="G43" s="21"/>
      <c r="H43" s="21"/>
      <c r="I43" s="13"/>
      <c r="J43" s="13"/>
    </row>
    <row r="44" spans="1:10" x14ac:dyDescent="0.25">
      <c r="A44" s="16" t="s">
        <v>97</v>
      </c>
      <c r="B44" s="16" t="s">
        <v>87</v>
      </c>
      <c r="C44" s="17">
        <v>1</v>
      </c>
      <c r="D44" s="26"/>
      <c r="E44" s="17">
        <f>C44*D44</f>
        <v>0</v>
      </c>
      <c r="F44" s="26"/>
      <c r="G44" s="17">
        <f>C44*F44</f>
        <v>0</v>
      </c>
      <c r="H44" s="17">
        <f>E44+G44</f>
        <v>0</v>
      </c>
      <c r="I44" s="13"/>
      <c r="J44" s="13"/>
    </row>
    <row r="45" spans="1:10" x14ac:dyDescent="0.25">
      <c r="A45" s="16" t="s">
        <v>13</v>
      </c>
      <c r="B45" s="16" t="s">
        <v>13</v>
      </c>
      <c r="C45" s="17"/>
      <c r="D45" s="26"/>
      <c r="E45" s="17"/>
      <c r="F45" s="26"/>
      <c r="G45" s="17"/>
      <c r="H45" s="17">
        <f>E45+G45</f>
        <v>0</v>
      </c>
      <c r="I45" s="13"/>
      <c r="J45" s="13"/>
    </row>
    <row r="46" spans="1:10" x14ac:dyDescent="0.25">
      <c r="A46" s="20" t="s">
        <v>98</v>
      </c>
      <c r="B46" s="20" t="s">
        <v>13</v>
      </c>
      <c r="C46" s="21"/>
      <c r="D46" s="28"/>
      <c r="E46" s="21"/>
      <c r="F46" s="28"/>
      <c r="G46" s="21"/>
      <c r="H46" s="21"/>
      <c r="I46" s="13"/>
      <c r="J46" s="13"/>
    </row>
    <row r="47" spans="1:10" x14ac:dyDescent="0.25">
      <c r="A47" s="16" t="s">
        <v>99</v>
      </c>
      <c r="B47" s="16" t="s">
        <v>95</v>
      </c>
      <c r="C47" s="17">
        <v>1</v>
      </c>
      <c r="D47" s="26"/>
      <c r="E47" s="17">
        <f>C47*D47</f>
        <v>0</v>
      </c>
      <c r="F47" s="26"/>
      <c r="G47" s="17">
        <f>C47*F47</f>
        <v>0</v>
      </c>
      <c r="H47" s="17">
        <f>E47+G47</f>
        <v>0</v>
      </c>
      <c r="I47" s="13"/>
      <c r="J47" s="13"/>
    </row>
    <row r="48" spans="1:10" x14ac:dyDescent="0.25">
      <c r="A48" s="16" t="s">
        <v>13</v>
      </c>
      <c r="B48" s="16" t="s">
        <v>13</v>
      </c>
      <c r="C48" s="17"/>
      <c r="D48" s="26"/>
      <c r="E48" s="17"/>
      <c r="F48" s="26"/>
      <c r="G48" s="17"/>
      <c r="H48" s="17">
        <f>E48+G48</f>
        <v>0</v>
      </c>
      <c r="I48" s="13"/>
      <c r="J48" s="13"/>
    </row>
    <row r="49" spans="1:10" x14ac:dyDescent="0.25">
      <c r="A49" s="20" t="s">
        <v>100</v>
      </c>
      <c r="B49" s="20" t="s">
        <v>13</v>
      </c>
      <c r="C49" s="21"/>
      <c r="D49" s="28"/>
      <c r="E49" s="21"/>
      <c r="F49" s="28"/>
      <c r="G49" s="21"/>
      <c r="H49" s="21"/>
      <c r="I49" s="13"/>
      <c r="J49" s="13"/>
    </row>
    <row r="50" spans="1:10" x14ac:dyDescent="0.25">
      <c r="A50" s="16" t="s">
        <v>101</v>
      </c>
      <c r="B50" s="16" t="s">
        <v>102</v>
      </c>
      <c r="C50" s="17">
        <v>1</v>
      </c>
      <c r="D50" s="26"/>
      <c r="E50" s="17">
        <f>C50*D50</f>
        <v>0</v>
      </c>
      <c r="F50" s="26"/>
      <c r="G50" s="17">
        <f>C50*F50</f>
        <v>0</v>
      </c>
      <c r="H50" s="17">
        <f>E50+G50</f>
        <v>0</v>
      </c>
      <c r="I50" s="13"/>
      <c r="J50" s="13"/>
    </row>
    <row r="51" spans="1:10" x14ac:dyDescent="0.25">
      <c r="A51" s="16" t="s">
        <v>13</v>
      </c>
      <c r="B51" s="16" t="s">
        <v>13</v>
      </c>
      <c r="C51" s="17"/>
      <c r="D51" s="26"/>
      <c r="E51" s="17"/>
      <c r="F51" s="26"/>
      <c r="G51" s="17"/>
      <c r="H51" s="17">
        <f>E51+G51</f>
        <v>0</v>
      </c>
      <c r="I51" s="13"/>
      <c r="J51" s="13"/>
    </row>
    <row r="52" spans="1:10" x14ac:dyDescent="0.25">
      <c r="A52" s="18" t="s">
        <v>103</v>
      </c>
      <c r="B52" s="18" t="s">
        <v>13</v>
      </c>
      <c r="C52" s="19"/>
      <c r="D52" s="27"/>
      <c r="E52" s="19">
        <f>SUM(E37:E51)</f>
        <v>0</v>
      </c>
      <c r="F52" s="27"/>
      <c r="G52" s="19">
        <f>SUM(G37:G51)</f>
        <v>0</v>
      </c>
      <c r="H52" s="19">
        <f>SUM(H37:H51)</f>
        <v>0</v>
      </c>
      <c r="I52" s="13"/>
      <c r="J52" s="13"/>
    </row>
    <row r="53" spans="1:10" x14ac:dyDescent="0.25">
      <c r="A53" s="16" t="s">
        <v>13</v>
      </c>
      <c r="B53" s="16" t="s">
        <v>13</v>
      </c>
      <c r="C53" s="17"/>
      <c r="D53" s="26"/>
      <c r="E53" s="17"/>
      <c r="F53" s="26"/>
      <c r="G53" s="17"/>
      <c r="H53" s="17">
        <f>E53+G53</f>
        <v>0</v>
      </c>
      <c r="I53" s="13"/>
      <c r="J53" s="13"/>
    </row>
    <row r="54" spans="1:10" x14ac:dyDescent="0.25">
      <c r="A54" s="18" t="s">
        <v>104</v>
      </c>
      <c r="B54" s="18" t="s">
        <v>13</v>
      </c>
      <c r="C54" s="19"/>
      <c r="D54" s="27"/>
      <c r="E54" s="19"/>
      <c r="F54" s="27"/>
      <c r="G54" s="19"/>
      <c r="H54" s="19"/>
      <c r="I54" s="13"/>
      <c r="J54" s="13"/>
    </row>
    <row r="55" spans="1:10" x14ac:dyDescent="0.25">
      <c r="A55" s="20" t="s">
        <v>91</v>
      </c>
      <c r="B55" s="20" t="s">
        <v>13</v>
      </c>
      <c r="C55" s="21"/>
      <c r="D55" s="28"/>
      <c r="E55" s="21"/>
      <c r="F55" s="28"/>
      <c r="G55" s="21"/>
      <c r="H55" s="21"/>
      <c r="I55" s="13"/>
      <c r="J55" s="13"/>
    </row>
    <row r="56" spans="1:10" x14ac:dyDescent="0.25">
      <c r="A56" s="16" t="s">
        <v>92</v>
      </c>
      <c r="B56" s="16" t="s">
        <v>81</v>
      </c>
      <c r="C56" s="17">
        <v>2</v>
      </c>
      <c r="D56" s="26"/>
      <c r="E56" s="17">
        <f>C56*D56</f>
        <v>0</v>
      </c>
      <c r="F56" s="26"/>
      <c r="G56" s="17">
        <f>C56*F56</f>
        <v>0</v>
      </c>
      <c r="H56" s="17">
        <f>E56+G56</f>
        <v>0</v>
      </c>
      <c r="I56" s="13"/>
      <c r="J56" s="13"/>
    </row>
    <row r="57" spans="1:10" x14ac:dyDescent="0.25">
      <c r="A57" s="16" t="s">
        <v>13</v>
      </c>
      <c r="B57" s="16" t="s">
        <v>13</v>
      </c>
      <c r="C57" s="17"/>
      <c r="D57" s="26"/>
      <c r="E57" s="17"/>
      <c r="F57" s="26"/>
      <c r="G57" s="17"/>
      <c r="H57" s="17">
        <f>E57+G57</f>
        <v>0</v>
      </c>
      <c r="I57" s="13"/>
      <c r="J57" s="13"/>
    </row>
    <row r="58" spans="1:10" x14ac:dyDescent="0.25">
      <c r="A58" s="20" t="s">
        <v>93</v>
      </c>
      <c r="B58" s="20" t="s">
        <v>13</v>
      </c>
      <c r="C58" s="21"/>
      <c r="D58" s="28"/>
      <c r="E58" s="21"/>
      <c r="F58" s="28"/>
      <c r="G58" s="21"/>
      <c r="H58" s="21"/>
      <c r="I58" s="13"/>
      <c r="J58" s="13"/>
    </row>
    <row r="59" spans="1:10" x14ac:dyDescent="0.25">
      <c r="A59" s="16" t="s">
        <v>94</v>
      </c>
      <c r="B59" s="16" t="s">
        <v>95</v>
      </c>
      <c r="C59" s="17">
        <v>1</v>
      </c>
      <c r="D59" s="26"/>
      <c r="E59" s="17">
        <f>C59*D59</f>
        <v>0</v>
      </c>
      <c r="F59" s="26"/>
      <c r="G59" s="17">
        <f>C59*F59</f>
        <v>0</v>
      </c>
      <c r="H59" s="17">
        <f>E59+G59</f>
        <v>0</v>
      </c>
      <c r="I59" s="13"/>
      <c r="J59" s="13"/>
    </row>
    <row r="60" spans="1:10" x14ac:dyDescent="0.25">
      <c r="A60" s="16" t="s">
        <v>13</v>
      </c>
      <c r="B60" s="16" t="s">
        <v>13</v>
      </c>
      <c r="C60" s="17"/>
      <c r="D60" s="26"/>
      <c r="E60" s="17"/>
      <c r="F60" s="26"/>
      <c r="G60" s="17"/>
      <c r="H60" s="17">
        <f>E60+G60</f>
        <v>0</v>
      </c>
      <c r="I60" s="13"/>
      <c r="J60" s="13"/>
    </row>
    <row r="61" spans="1:10" x14ac:dyDescent="0.25">
      <c r="A61" s="20" t="s">
        <v>96</v>
      </c>
      <c r="B61" s="20" t="s">
        <v>13</v>
      </c>
      <c r="C61" s="21"/>
      <c r="D61" s="28"/>
      <c r="E61" s="21"/>
      <c r="F61" s="28"/>
      <c r="G61" s="21"/>
      <c r="H61" s="21"/>
      <c r="I61" s="13"/>
      <c r="J61" s="13"/>
    </row>
    <row r="62" spans="1:10" x14ac:dyDescent="0.25">
      <c r="A62" s="16" t="s">
        <v>97</v>
      </c>
      <c r="B62" s="16" t="s">
        <v>87</v>
      </c>
      <c r="C62" s="17">
        <v>1</v>
      </c>
      <c r="D62" s="26"/>
      <c r="E62" s="17">
        <f>C62*D62</f>
        <v>0</v>
      </c>
      <c r="F62" s="26"/>
      <c r="G62" s="17">
        <f>C62*F62</f>
        <v>0</v>
      </c>
      <c r="H62" s="17">
        <f>E62+G62</f>
        <v>0</v>
      </c>
      <c r="I62" s="13"/>
      <c r="J62" s="13"/>
    </row>
    <row r="63" spans="1:10" x14ac:dyDescent="0.25">
      <c r="A63" s="16" t="s">
        <v>13</v>
      </c>
      <c r="B63" s="16" t="s">
        <v>13</v>
      </c>
      <c r="C63" s="17"/>
      <c r="D63" s="26"/>
      <c r="E63" s="17"/>
      <c r="F63" s="26"/>
      <c r="G63" s="17"/>
      <c r="H63" s="17">
        <f>E63+G63</f>
        <v>0</v>
      </c>
      <c r="I63" s="13"/>
      <c r="J63" s="13"/>
    </row>
    <row r="64" spans="1:10" x14ac:dyDescent="0.25">
      <c r="A64" s="20" t="s">
        <v>105</v>
      </c>
      <c r="B64" s="20" t="s">
        <v>13</v>
      </c>
      <c r="C64" s="21"/>
      <c r="D64" s="28"/>
      <c r="E64" s="21"/>
      <c r="F64" s="28"/>
      <c r="G64" s="21"/>
      <c r="H64" s="21"/>
      <c r="I64" s="13"/>
      <c r="J64" s="13"/>
    </row>
    <row r="65" spans="1:10" x14ac:dyDescent="0.25">
      <c r="A65" s="16" t="s">
        <v>99</v>
      </c>
      <c r="B65" s="16" t="s">
        <v>95</v>
      </c>
      <c r="C65" s="17">
        <v>1</v>
      </c>
      <c r="D65" s="26"/>
      <c r="E65" s="17">
        <f>C65*D65</f>
        <v>0</v>
      </c>
      <c r="F65" s="26"/>
      <c r="G65" s="17">
        <f>C65*F65</f>
        <v>0</v>
      </c>
      <c r="H65" s="17">
        <f>E65+G65</f>
        <v>0</v>
      </c>
      <c r="I65" s="13"/>
      <c r="J65" s="13"/>
    </row>
    <row r="66" spans="1:10" x14ac:dyDescent="0.25">
      <c r="A66" s="16" t="s">
        <v>13</v>
      </c>
      <c r="B66" s="16" t="s">
        <v>13</v>
      </c>
      <c r="C66" s="17"/>
      <c r="D66" s="26"/>
      <c r="E66" s="17"/>
      <c r="F66" s="26"/>
      <c r="G66" s="17"/>
      <c r="H66" s="17">
        <f>E66+G66</f>
        <v>0</v>
      </c>
      <c r="I66" s="13"/>
      <c r="J66" s="13"/>
    </row>
    <row r="67" spans="1:10" x14ac:dyDescent="0.25">
      <c r="A67" s="20" t="s">
        <v>100</v>
      </c>
      <c r="B67" s="20" t="s">
        <v>13</v>
      </c>
      <c r="C67" s="21"/>
      <c r="D67" s="28"/>
      <c r="E67" s="21"/>
      <c r="F67" s="28"/>
      <c r="G67" s="21"/>
      <c r="H67" s="21"/>
      <c r="I67" s="13"/>
      <c r="J67" s="13"/>
    </row>
    <row r="68" spans="1:10" x14ac:dyDescent="0.25">
      <c r="A68" s="16" t="s">
        <v>101</v>
      </c>
      <c r="B68" s="16" t="s">
        <v>102</v>
      </c>
      <c r="C68" s="17">
        <v>1</v>
      </c>
      <c r="D68" s="26"/>
      <c r="E68" s="17">
        <f>C68*D68</f>
        <v>0</v>
      </c>
      <c r="F68" s="26"/>
      <c r="G68" s="17">
        <f>C68*F68</f>
        <v>0</v>
      </c>
      <c r="H68" s="17">
        <f>E68+G68</f>
        <v>0</v>
      </c>
      <c r="I68" s="13"/>
      <c r="J68" s="13"/>
    </row>
    <row r="69" spans="1:10" x14ac:dyDescent="0.25">
      <c r="A69" s="16" t="s">
        <v>13</v>
      </c>
      <c r="B69" s="16" t="s">
        <v>13</v>
      </c>
      <c r="C69" s="17"/>
      <c r="D69" s="26"/>
      <c r="E69" s="17"/>
      <c r="F69" s="26"/>
      <c r="G69" s="17"/>
      <c r="H69" s="17">
        <f>E69+G69</f>
        <v>0</v>
      </c>
      <c r="I69" s="13"/>
      <c r="J69" s="13"/>
    </row>
    <row r="70" spans="1:10" x14ac:dyDescent="0.25">
      <c r="A70" s="18" t="s">
        <v>106</v>
      </c>
      <c r="B70" s="18" t="s">
        <v>13</v>
      </c>
      <c r="C70" s="19"/>
      <c r="D70" s="27"/>
      <c r="E70" s="19">
        <f>SUM(E55:E69)</f>
        <v>0</v>
      </c>
      <c r="F70" s="27"/>
      <c r="G70" s="19">
        <f>SUM(G55:G69)</f>
        <v>0</v>
      </c>
      <c r="H70" s="19">
        <f>SUM(H55:H69)</f>
        <v>0</v>
      </c>
      <c r="I70" s="13"/>
      <c r="J70" s="13"/>
    </row>
    <row r="71" spans="1:10" x14ac:dyDescent="0.25">
      <c r="A71" s="16" t="s">
        <v>13</v>
      </c>
      <c r="B71" s="16" t="s">
        <v>13</v>
      </c>
      <c r="C71" s="17"/>
      <c r="D71" s="26"/>
      <c r="E71" s="17"/>
      <c r="F71" s="26"/>
      <c r="G71" s="17"/>
      <c r="H71" s="17">
        <f>E71+G71</f>
        <v>0</v>
      </c>
      <c r="I71" s="13"/>
      <c r="J71" s="13"/>
    </row>
    <row r="72" spans="1:10" x14ac:dyDescent="0.25">
      <c r="A72" s="18" t="s">
        <v>107</v>
      </c>
      <c r="B72" s="18" t="s">
        <v>13</v>
      </c>
      <c r="C72" s="19"/>
      <c r="D72" s="27"/>
      <c r="E72" s="19"/>
      <c r="F72" s="27"/>
      <c r="G72" s="19"/>
      <c r="H72" s="19"/>
      <c r="I72" s="13"/>
      <c r="J72" s="13"/>
    </row>
    <row r="73" spans="1:10" x14ac:dyDescent="0.25">
      <c r="A73" s="20" t="s">
        <v>91</v>
      </c>
      <c r="B73" s="20" t="s">
        <v>13</v>
      </c>
      <c r="C73" s="21"/>
      <c r="D73" s="28"/>
      <c r="E73" s="21"/>
      <c r="F73" s="28"/>
      <c r="G73" s="21"/>
      <c r="H73" s="21"/>
      <c r="I73" s="13"/>
      <c r="J73" s="13"/>
    </row>
    <row r="74" spans="1:10" x14ac:dyDescent="0.25">
      <c r="A74" s="16" t="s">
        <v>92</v>
      </c>
      <c r="B74" s="16" t="s">
        <v>81</v>
      </c>
      <c r="C74" s="17">
        <v>2</v>
      </c>
      <c r="D74" s="26"/>
      <c r="E74" s="17">
        <f>C74*D74</f>
        <v>0</v>
      </c>
      <c r="F74" s="26"/>
      <c r="G74" s="17">
        <f>C74*F74</f>
        <v>0</v>
      </c>
      <c r="H74" s="17">
        <f>E74+G74</f>
        <v>0</v>
      </c>
      <c r="I74" s="13"/>
      <c r="J74" s="13"/>
    </row>
    <row r="75" spans="1:10" x14ac:dyDescent="0.25">
      <c r="A75" s="16" t="s">
        <v>13</v>
      </c>
      <c r="B75" s="16" t="s">
        <v>13</v>
      </c>
      <c r="C75" s="17"/>
      <c r="D75" s="26"/>
      <c r="E75" s="17"/>
      <c r="F75" s="26"/>
      <c r="G75" s="17"/>
      <c r="H75" s="17">
        <f>E75+G75</f>
        <v>0</v>
      </c>
      <c r="I75" s="13"/>
      <c r="J75" s="13"/>
    </row>
    <row r="76" spans="1:10" x14ac:dyDescent="0.25">
      <c r="A76" s="20" t="s">
        <v>93</v>
      </c>
      <c r="B76" s="20" t="s">
        <v>13</v>
      </c>
      <c r="C76" s="21"/>
      <c r="D76" s="28"/>
      <c r="E76" s="21"/>
      <c r="F76" s="28"/>
      <c r="G76" s="21"/>
      <c r="H76" s="21"/>
      <c r="I76" s="13"/>
      <c r="J76" s="13"/>
    </row>
    <row r="77" spans="1:10" x14ac:dyDescent="0.25">
      <c r="A77" s="16" t="s">
        <v>94</v>
      </c>
      <c r="B77" s="16" t="s">
        <v>95</v>
      </c>
      <c r="C77" s="17">
        <v>1</v>
      </c>
      <c r="D77" s="26"/>
      <c r="E77" s="17">
        <f>C77*D77</f>
        <v>0</v>
      </c>
      <c r="F77" s="26"/>
      <c r="G77" s="17">
        <f>C77*F77</f>
        <v>0</v>
      </c>
      <c r="H77" s="17">
        <f>E77+G77</f>
        <v>0</v>
      </c>
      <c r="I77" s="13"/>
      <c r="J77" s="13"/>
    </row>
    <row r="78" spans="1:10" x14ac:dyDescent="0.25">
      <c r="A78" s="16" t="s">
        <v>13</v>
      </c>
      <c r="B78" s="16" t="s">
        <v>13</v>
      </c>
      <c r="C78" s="17"/>
      <c r="D78" s="26"/>
      <c r="E78" s="17"/>
      <c r="F78" s="26"/>
      <c r="G78" s="17"/>
      <c r="H78" s="17">
        <f>E78+G78</f>
        <v>0</v>
      </c>
      <c r="I78" s="13"/>
      <c r="J78" s="13"/>
    </row>
    <row r="79" spans="1:10" x14ac:dyDescent="0.25">
      <c r="A79" s="20" t="s">
        <v>96</v>
      </c>
      <c r="B79" s="20" t="s">
        <v>13</v>
      </c>
      <c r="C79" s="21"/>
      <c r="D79" s="28"/>
      <c r="E79" s="21"/>
      <c r="F79" s="28"/>
      <c r="G79" s="21"/>
      <c r="H79" s="21"/>
      <c r="I79" s="13"/>
      <c r="J79" s="13"/>
    </row>
    <row r="80" spans="1:10" x14ac:dyDescent="0.25">
      <c r="A80" s="16" t="s">
        <v>97</v>
      </c>
      <c r="B80" s="16" t="s">
        <v>87</v>
      </c>
      <c r="C80" s="17">
        <v>1</v>
      </c>
      <c r="D80" s="26"/>
      <c r="E80" s="17">
        <f>C80*D80</f>
        <v>0</v>
      </c>
      <c r="F80" s="26"/>
      <c r="G80" s="17">
        <f>C80*F80</f>
        <v>0</v>
      </c>
      <c r="H80" s="17">
        <f>E80+G80</f>
        <v>0</v>
      </c>
      <c r="I80" s="13"/>
      <c r="J80" s="13"/>
    </row>
    <row r="81" spans="1:10" x14ac:dyDescent="0.25">
      <c r="A81" s="16" t="s">
        <v>13</v>
      </c>
      <c r="B81" s="16" t="s">
        <v>13</v>
      </c>
      <c r="C81" s="17"/>
      <c r="D81" s="26"/>
      <c r="E81" s="17"/>
      <c r="F81" s="26"/>
      <c r="G81" s="17"/>
      <c r="H81" s="17">
        <f>E81+G81</f>
        <v>0</v>
      </c>
      <c r="I81" s="13"/>
      <c r="J81" s="13"/>
    </row>
    <row r="82" spans="1:10" x14ac:dyDescent="0.25">
      <c r="A82" s="20" t="s">
        <v>98</v>
      </c>
      <c r="B82" s="20" t="s">
        <v>13</v>
      </c>
      <c r="C82" s="21"/>
      <c r="D82" s="28"/>
      <c r="E82" s="21"/>
      <c r="F82" s="28"/>
      <c r="G82" s="21"/>
      <c r="H82" s="21"/>
      <c r="I82" s="13"/>
      <c r="J82" s="13"/>
    </row>
    <row r="83" spans="1:10" x14ac:dyDescent="0.25">
      <c r="A83" s="16" t="s">
        <v>99</v>
      </c>
      <c r="B83" s="16" t="s">
        <v>95</v>
      </c>
      <c r="C83" s="17">
        <v>1</v>
      </c>
      <c r="D83" s="26"/>
      <c r="E83" s="17">
        <f>C83*D83</f>
        <v>0</v>
      </c>
      <c r="F83" s="26"/>
      <c r="G83" s="17">
        <f>C83*F83</f>
        <v>0</v>
      </c>
      <c r="H83" s="17">
        <f>E83+G83</f>
        <v>0</v>
      </c>
      <c r="I83" s="13"/>
      <c r="J83" s="13"/>
    </row>
    <row r="84" spans="1:10" x14ac:dyDescent="0.25">
      <c r="A84" s="16" t="s">
        <v>13</v>
      </c>
      <c r="B84" s="16" t="s">
        <v>13</v>
      </c>
      <c r="C84" s="17"/>
      <c r="D84" s="26"/>
      <c r="E84" s="17"/>
      <c r="F84" s="26"/>
      <c r="G84" s="17"/>
      <c r="H84" s="17">
        <f>E84+G84</f>
        <v>0</v>
      </c>
      <c r="I84" s="13"/>
      <c r="J84" s="13"/>
    </row>
    <row r="85" spans="1:10" x14ac:dyDescent="0.25">
      <c r="A85" s="20" t="s">
        <v>100</v>
      </c>
      <c r="B85" s="20" t="s">
        <v>13</v>
      </c>
      <c r="C85" s="21"/>
      <c r="D85" s="28"/>
      <c r="E85" s="21"/>
      <c r="F85" s="28"/>
      <c r="G85" s="21"/>
      <c r="H85" s="21"/>
      <c r="I85" s="13"/>
      <c r="J85" s="13"/>
    </row>
    <row r="86" spans="1:10" x14ac:dyDescent="0.25">
      <c r="A86" s="16" t="s">
        <v>101</v>
      </c>
      <c r="B86" s="16" t="s">
        <v>102</v>
      </c>
      <c r="C86" s="17">
        <v>1</v>
      </c>
      <c r="D86" s="26"/>
      <c r="E86" s="17">
        <f>C86*D86</f>
        <v>0</v>
      </c>
      <c r="F86" s="26"/>
      <c r="G86" s="17">
        <f>C86*F86</f>
        <v>0</v>
      </c>
      <c r="H86" s="17">
        <f>E86+G86</f>
        <v>0</v>
      </c>
      <c r="I86" s="13"/>
      <c r="J86" s="13"/>
    </row>
    <row r="87" spans="1:10" x14ac:dyDescent="0.25">
      <c r="A87" s="16" t="s">
        <v>13</v>
      </c>
      <c r="B87" s="16" t="s">
        <v>13</v>
      </c>
      <c r="C87" s="17"/>
      <c r="D87" s="26"/>
      <c r="E87" s="17"/>
      <c r="F87" s="26"/>
      <c r="G87" s="17"/>
      <c r="H87" s="17">
        <f>E87+G87</f>
        <v>0</v>
      </c>
      <c r="I87" s="13"/>
      <c r="J87" s="13"/>
    </row>
    <row r="88" spans="1:10" x14ac:dyDescent="0.25">
      <c r="A88" s="18" t="s">
        <v>108</v>
      </c>
      <c r="B88" s="18" t="s">
        <v>13</v>
      </c>
      <c r="C88" s="19"/>
      <c r="D88" s="27"/>
      <c r="E88" s="19">
        <f>SUM(E73:E87)</f>
        <v>0</v>
      </c>
      <c r="F88" s="27"/>
      <c r="G88" s="19">
        <f>SUM(G73:G87)</f>
        <v>0</v>
      </c>
      <c r="H88" s="19">
        <f>SUM(H73:H87)</f>
        <v>0</v>
      </c>
      <c r="I88" s="13"/>
      <c r="J88" s="13"/>
    </row>
    <row r="89" spans="1:10" x14ac:dyDescent="0.25">
      <c r="A89" s="16" t="s">
        <v>13</v>
      </c>
      <c r="B89" s="16" t="s">
        <v>13</v>
      </c>
      <c r="C89" s="17"/>
      <c r="D89" s="26"/>
      <c r="E89" s="17"/>
      <c r="F89" s="26"/>
      <c r="G89" s="17"/>
      <c r="H89" s="17">
        <f>E89+G89</f>
        <v>0</v>
      </c>
      <c r="I89" s="13"/>
      <c r="J89" s="13"/>
    </row>
    <row r="90" spans="1:10" x14ac:dyDescent="0.25">
      <c r="A90" s="18" t="s">
        <v>109</v>
      </c>
      <c r="B90" s="18" t="s">
        <v>13</v>
      </c>
      <c r="C90" s="19"/>
      <c r="D90" s="27"/>
      <c r="E90" s="19"/>
      <c r="F90" s="27"/>
      <c r="G90" s="19"/>
      <c r="H90" s="19"/>
      <c r="I90" s="13"/>
      <c r="J90" s="13"/>
    </row>
    <row r="91" spans="1:10" x14ac:dyDescent="0.25">
      <c r="A91" s="20" t="s">
        <v>91</v>
      </c>
      <c r="B91" s="20" t="s">
        <v>13</v>
      </c>
      <c r="C91" s="21"/>
      <c r="D91" s="28"/>
      <c r="E91" s="21"/>
      <c r="F91" s="28"/>
      <c r="G91" s="21"/>
      <c r="H91" s="21"/>
      <c r="I91" s="13"/>
      <c r="J91" s="13"/>
    </row>
    <row r="92" spans="1:10" x14ac:dyDescent="0.25">
      <c r="A92" s="16" t="s">
        <v>110</v>
      </c>
      <c r="B92" s="16" t="s">
        <v>81</v>
      </c>
      <c r="C92" s="17">
        <v>1</v>
      </c>
      <c r="D92" s="26"/>
      <c r="E92" s="17">
        <f>C92*D92</f>
        <v>0</v>
      </c>
      <c r="F92" s="26"/>
      <c r="G92" s="17">
        <f>C92*F92</f>
        <v>0</v>
      </c>
      <c r="H92" s="17">
        <f>E92+G92</f>
        <v>0</v>
      </c>
      <c r="I92" s="13"/>
      <c r="J92" s="13"/>
    </row>
    <row r="93" spans="1:10" x14ac:dyDescent="0.25">
      <c r="A93" s="16" t="s">
        <v>13</v>
      </c>
      <c r="B93" s="16" t="s">
        <v>13</v>
      </c>
      <c r="C93" s="17"/>
      <c r="D93" s="26"/>
      <c r="E93" s="17"/>
      <c r="F93" s="26"/>
      <c r="G93" s="17"/>
      <c r="H93" s="17">
        <f>E93+G93</f>
        <v>0</v>
      </c>
      <c r="I93" s="13"/>
      <c r="J93" s="13"/>
    </row>
    <row r="94" spans="1:10" x14ac:dyDescent="0.25">
      <c r="A94" s="20" t="s">
        <v>93</v>
      </c>
      <c r="B94" s="20" t="s">
        <v>13</v>
      </c>
      <c r="C94" s="21"/>
      <c r="D94" s="28"/>
      <c r="E94" s="21"/>
      <c r="F94" s="28"/>
      <c r="G94" s="21"/>
      <c r="H94" s="21"/>
      <c r="I94" s="13"/>
      <c r="J94" s="13"/>
    </row>
    <row r="95" spans="1:10" x14ac:dyDescent="0.25">
      <c r="A95" s="16" t="s">
        <v>111</v>
      </c>
      <c r="B95" s="16" t="s">
        <v>95</v>
      </c>
      <c r="C95" s="17">
        <v>1</v>
      </c>
      <c r="D95" s="26"/>
      <c r="E95" s="17">
        <f>C95*D95</f>
        <v>0</v>
      </c>
      <c r="F95" s="26"/>
      <c r="G95" s="17">
        <f>C95*F95</f>
        <v>0</v>
      </c>
      <c r="H95" s="17">
        <f>E95+G95</f>
        <v>0</v>
      </c>
      <c r="I95" s="13"/>
      <c r="J95" s="13"/>
    </row>
    <row r="96" spans="1:10" x14ac:dyDescent="0.25">
      <c r="A96" s="16" t="s">
        <v>13</v>
      </c>
      <c r="B96" s="16" t="s">
        <v>13</v>
      </c>
      <c r="C96" s="17"/>
      <c r="D96" s="26"/>
      <c r="E96" s="17"/>
      <c r="F96" s="26"/>
      <c r="G96" s="17"/>
      <c r="H96" s="17">
        <f>E96+G96</f>
        <v>0</v>
      </c>
      <c r="I96" s="13"/>
      <c r="J96" s="13"/>
    </row>
    <row r="97" spans="1:10" x14ac:dyDescent="0.25">
      <c r="A97" s="20" t="s">
        <v>96</v>
      </c>
      <c r="B97" s="20" t="s">
        <v>13</v>
      </c>
      <c r="C97" s="21"/>
      <c r="D97" s="28"/>
      <c r="E97" s="21"/>
      <c r="F97" s="28"/>
      <c r="G97" s="21"/>
      <c r="H97" s="21"/>
      <c r="I97" s="13"/>
      <c r="J97" s="13"/>
    </row>
    <row r="98" spans="1:10" x14ac:dyDescent="0.25">
      <c r="A98" s="16" t="s">
        <v>97</v>
      </c>
      <c r="B98" s="16" t="s">
        <v>87</v>
      </c>
      <c r="C98" s="17">
        <v>1</v>
      </c>
      <c r="D98" s="26"/>
      <c r="E98" s="17">
        <f>C98*D98</f>
        <v>0</v>
      </c>
      <c r="F98" s="26"/>
      <c r="G98" s="17">
        <f>C98*F98</f>
        <v>0</v>
      </c>
      <c r="H98" s="17">
        <f>E98+G98</f>
        <v>0</v>
      </c>
      <c r="I98" s="13"/>
      <c r="J98" s="13"/>
    </row>
    <row r="99" spans="1:10" x14ac:dyDescent="0.25">
      <c r="A99" s="16" t="s">
        <v>13</v>
      </c>
      <c r="B99" s="16" t="s">
        <v>13</v>
      </c>
      <c r="C99" s="17"/>
      <c r="D99" s="26"/>
      <c r="E99" s="17"/>
      <c r="F99" s="26"/>
      <c r="G99" s="17"/>
      <c r="H99" s="17">
        <f>E99+G99</f>
        <v>0</v>
      </c>
      <c r="I99" s="13"/>
      <c r="J99" s="13"/>
    </row>
    <row r="100" spans="1:10" x14ac:dyDescent="0.25">
      <c r="A100" s="20" t="s">
        <v>105</v>
      </c>
      <c r="B100" s="20" t="s">
        <v>13</v>
      </c>
      <c r="C100" s="21"/>
      <c r="D100" s="28"/>
      <c r="E100" s="21"/>
      <c r="F100" s="28"/>
      <c r="G100" s="21"/>
      <c r="H100" s="21"/>
      <c r="I100" s="13"/>
      <c r="J100" s="13"/>
    </row>
    <row r="101" spans="1:10" x14ac:dyDescent="0.25">
      <c r="A101" s="16" t="s">
        <v>99</v>
      </c>
      <c r="B101" s="16" t="s">
        <v>95</v>
      </c>
      <c r="C101" s="17">
        <v>1</v>
      </c>
      <c r="D101" s="26"/>
      <c r="E101" s="17">
        <f>C101*D101</f>
        <v>0</v>
      </c>
      <c r="F101" s="26"/>
      <c r="G101" s="17">
        <f>C101*F101</f>
        <v>0</v>
      </c>
      <c r="H101" s="17">
        <f>E101+G101</f>
        <v>0</v>
      </c>
      <c r="I101" s="13"/>
      <c r="J101" s="13"/>
    </row>
    <row r="102" spans="1:10" x14ac:dyDescent="0.25">
      <c r="A102" s="16" t="s">
        <v>13</v>
      </c>
      <c r="B102" s="16" t="s">
        <v>13</v>
      </c>
      <c r="C102" s="17"/>
      <c r="D102" s="26"/>
      <c r="E102" s="17"/>
      <c r="F102" s="26"/>
      <c r="G102" s="17"/>
      <c r="H102" s="17">
        <f>E102+G102</f>
        <v>0</v>
      </c>
      <c r="I102" s="13"/>
      <c r="J102" s="13"/>
    </row>
    <row r="103" spans="1:10" x14ac:dyDescent="0.25">
      <c r="A103" s="18" t="s">
        <v>112</v>
      </c>
      <c r="B103" s="18" t="s">
        <v>13</v>
      </c>
      <c r="C103" s="19"/>
      <c r="D103" s="27"/>
      <c r="E103" s="19">
        <f>SUM(E91:E102)</f>
        <v>0</v>
      </c>
      <c r="F103" s="27"/>
      <c r="G103" s="19">
        <f>SUM(G91:G102)</f>
        <v>0</v>
      </c>
      <c r="H103" s="19">
        <f>SUM(H91:H102)</f>
        <v>0</v>
      </c>
      <c r="I103" s="13"/>
      <c r="J103" s="13"/>
    </row>
    <row r="104" spans="1:10" x14ac:dyDescent="0.25">
      <c r="A104" s="16" t="s">
        <v>13</v>
      </c>
      <c r="B104" s="16" t="s">
        <v>13</v>
      </c>
      <c r="C104" s="17"/>
      <c r="D104" s="26"/>
      <c r="E104" s="17"/>
      <c r="F104" s="26"/>
      <c r="G104" s="17"/>
      <c r="H104" s="17">
        <f>E104+G104</f>
        <v>0</v>
      </c>
      <c r="I104" s="13"/>
      <c r="J104" s="13"/>
    </row>
    <row r="105" spans="1:10" x14ac:dyDescent="0.25">
      <c r="A105" s="20" t="s">
        <v>113</v>
      </c>
      <c r="B105" s="20" t="s">
        <v>13</v>
      </c>
      <c r="C105" s="21"/>
      <c r="D105" s="28"/>
      <c r="E105" s="21"/>
      <c r="F105" s="28"/>
      <c r="G105" s="21"/>
      <c r="H105" s="21"/>
      <c r="I105" s="13"/>
      <c r="J105" s="13"/>
    </row>
    <row r="106" spans="1:10" x14ac:dyDescent="0.25">
      <c r="A106" s="16" t="s">
        <v>114</v>
      </c>
      <c r="B106" s="16" t="s">
        <v>81</v>
      </c>
      <c r="C106" s="17">
        <v>12</v>
      </c>
      <c r="D106" s="26"/>
      <c r="E106" s="17">
        <f>C106*D106</f>
        <v>0</v>
      </c>
      <c r="F106" s="26"/>
      <c r="G106" s="17">
        <f>C106*F106</f>
        <v>0</v>
      </c>
      <c r="H106" s="17">
        <f>E106+G106</f>
        <v>0</v>
      </c>
      <c r="I106" s="13"/>
      <c r="J106" s="13"/>
    </row>
    <row r="107" spans="1:10" x14ac:dyDescent="0.25">
      <c r="A107" s="16" t="s">
        <v>13</v>
      </c>
      <c r="B107" s="16" t="s">
        <v>13</v>
      </c>
      <c r="C107" s="17"/>
      <c r="D107" s="26"/>
      <c r="E107" s="17"/>
      <c r="F107" s="26"/>
      <c r="G107" s="17"/>
      <c r="H107" s="17">
        <f>E107+G107</f>
        <v>0</v>
      </c>
      <c r="I107" s="13"/>
      <c r="J107" s="13"/>
    </row>
    <row r="108" spans="1:10" x14ac:dyDescent="0.25">
      <c r="A108" s="20" t="s">
        <v>115</v>
      </c>
      <c r="B108" s="20" t="s">
        <v>13</v>
      </c>
      <c r="C108" s="21"/>
      <c r="D108" s="28"/>
      <c r="E108" s="21"/>
      <c r="F108" s="28"/>
      <c r="G108" s="21"/>
      <c r="H108" s="21"/>
      <c r="I108" s="13"/>
      <c r="J108" s="13"/>
    </row>
    <row r="109" spans="1:10" x14ac:dyDescent="0.25">
      <c r="A109" s="16" t="s">
        <v>116</v>
      </c>
      <c r="B109" s="16" t="s">
        <v>81</v>
      </c>
      <c r="C109" s="17">
        <v>17</v>
      </c>
      <c r="D109" s="26"/>
      <c r="E109" s="17">
        <f>C109*D109</f>
        <v>0</v>
      </c>
      <c r="F109" s="26"/>
      <c r="G109" s="17">
        <f>C109*F109</f>
        <v>0</v>
      </c>
      <c r="H109" s="17">
        <f>E109+G109</f>
        <v>0</v>
      </c>
      <c r="I109" s="13"/>
      <c r="J109" s="13"/>
    </row>
    <row r="110" spans="1:10" x14ac:dyDescent="0.25">
      <c r="A110" s="16" t="s">
        <v>13</v>
      </c>
      <c r="B110" s="16" t="s">
        <v>13</v>
      </c>
      <c r="C110" s="17"/>
      <c r="D110" s="26"/>
      <c r="E110" s="17"/>
      <c r="F110" s="26"/>
      <c r="G110" s="17"/>
      <c r="H110" s="17">
        <f>E110+G110</f>
        <v>0</v>
      </c>
      <c r="I110" s="13"/>
      <c r="J110" s="13"/>
    </row>
    <row r="111" spans="1:10" x14ac:dyDescent="0.25">
      <c r="A111" s="20" t="s">
        <v>117</v>
      </c>
      <c r="B111" s="20" t="s">
        <v>13</v>
      </c>
      <c r="C111" s="21"/>
      <c r="D111" s="28"/>
      <c r="E111" s="21"/>
      <c r="F111" s="28"/>
      <c r="G111" s="21"/>
      <c r="H111" s="21"/>
      <c r="I111" s="13"/>
      <c r="J111" s="13"/>
    </row>
    <row r="112" spans="1:10" x14ac:dyDescent="0.25">
      <c r="A112" s="16" t="s">
        <v>118</v>
      </c>
      <c r="B112" s="16" t="s">
        <v>81</v>
      </c>
      <c r="C112" s="17">
        <v>10</v>
      </c>
      <c r="D112" s="26"/>
      <c r="E112" s="17">
        <f>C112*D112</f>
        <v>0</v>
      </c>
      <c r="F112" s="26"/>
      <c r="G112" s="17">
        <f>C112*F112</f>
        <v>0</v>
      </c>
      <c r="H112" s="17">
        <f>E112+G112</f>
        <v>0</v>
      </c>
      <c r="I112" s="13"/>
      <c r="J112" s="13"/>
    </row>
    <row r="113" spans="1:10" x14ac:dyDescent="0.25">
      <c r="A113" s="16" t="s">
        <v>13</v>
      </c>
      <c r="B113" s="16" t="s">
        <v>13</v>
      </c>
      <c r="C113" s="17"/>
      <c r="D113" s="26"/>
      <c r="E113" s="17"/>
      <c r="F113" s="26"/>
      <c r="G113" s="17"/>
      <c r="H113" s="17">
        <f>E113+G113</f>
        <v>0</v>
      </c>
      <c r="I113" s="13"/>
      <c r="J113" s="13"/>
    </row>
    <row r="114" spans="1:10" x14ac:dyDescent="0.25">
      <c r="A114" s="20" t="s">
        <v>119</v>
      </c>
      <c r="B114" s="20" t="s">
        <v>13</v>
      </c>
      <c r="C114" s="21"/>
      <c r="D114" s="28"/>
      <c r="E114" s="21"/>
      <c r="F114" s="28"/>
      <c r="G114" s="21"/>
      <c r="H114" s="21"/>
      <c r="I114" s="13"/>
      <c r="J114" s="13"/>
    </row>
    <row r="115" spans="1:10" x14ac:dyDescent="0.25">
      <c r="A115" s="16" t="s">
        <v>120</v>
      </c>
      <c r="B115" s="16" t="s">
        <v>81</v>
      </c>
      <c r="C115" s="17">
        <v>12</v>
      </c>
      <c r="D115" s="26"/>
      <c r="E115" s="17">
        <f>C115*D115</f>
        <v>0</v>
      </c>
      <c r="F115" s="26"/>
      <c r="G115" s="17">
        <f>C115*F115</f>
        <v>0</v>
      </c>
      <c r="H115" s="17">
        <f>E115+G115</f>
        <v>0</v>
      </c>
      <c r="I115" s="13"/>
      <c r="J115" s="13"/>
    </row>
    <row r="116" spans="1:10" x14ac:dyDescent="0.25">
      <c r="A116" s="16" t="s">
        <v>13</v>
      </c>
      <c r="B116" s="16" t="s">
        <v>13</v>
      </c>
      <c r="C116" s="17"/>
      <c r="D116" s="26"/>
      <c r="E116" s="17"/>
      <c r="F116" s="26"/>
      <c r="G116" s="17"/>
      <c r="H116" s="17">
        <f>E116+G116</f>
        <v>0</v>
      </c>
      <c r="I116" s="13"/>
      <c r="J116" s="13"/>
    </row>
    <row r="117" spans="1:10" x14ac:dyDescent="0.25">
      <c r="A117" s="20" t="s">
        <v>121</v>
      </c>
      <c r="B117" s="20" t="s">
        <v>13</v>
      </c>
      <c r="C117" s="21"/>
      <c r="D117" s="28"/>
      <c r="E117" s="21"/>
      <c r="F117" s="28"/>
      <c r="G117" s="21"/>
      <c r="H117" s="21"/>
      <c r="I117" s="13"/>
      <c r="J117" s="13"/>
    </row>
    <row r="118" spans="1:10" x14ac:dyDescent="0.25">
      <c r="A118" s="16" t="s">
        <v>122</v>
      </c>
      <c r="B118" s="16" t="s">
        <v>81</v>
      </c>
      <c r="C118" s="17">
        <v>4</v>
      </c>
      <c r="D118" s="26"/>
      <c r="E118" s="17">
        <f>C118*D118</f>
        <v>0</v>
      </c>
      <c r="F118" s="26"/>
      <c r="G118" s="17">
        <f>C118*F118</f>
        <v>0</v>
      </c>
      <c r="H118" s="17">
        <f>E118+G118</f>
        <v>0</v>
      </c>
      <c r="I118" s="13"/>
      <c r="J118" s="13"/>
    </row>
    <row r="119" spans="1:10" x14ac:dyDescent="0.25">
      <c r="A119" s="16" t="s">
        <v>13</v>
      </c>
      <c r="B119" s="16" t="s">
        <v>13</v>
      </c>
      <c r="C119" s="17"/>
      <c r="D119" s="26"/>
      <c r="E119" s="17"/>
      <c r="F119" s="26"/>
      <c r="G119" s="17"/>
      <c r="H119" s="17">
        <f>E119+G119</f>
        <v>0</v>
      </c>
      <c r="I119" s="13"/>
      <c r="J119" s="13"/>
    </row>
    <row r="120" spans="1:10" x14ac:dyDescent="0.25">
      <c r="A120" s="20" t="s">
        <v>123</v>
      </c>
      <c r="B120" s="20" t="s">
        <v>13</v>
      </c>
      <c r="C120" s="21"/>
      <c r="D120" s="28"/>
      <c r="E120" s="21"/>
      <c r="F120" s="28"/>
      <c r="G120" s="21"/>
      <c r="H120" s="21"/>
      <c r="I120" s="13"/>
      <c r="J120" s="13"/>
    </row>
    <row r="121" spans="1:10" x14ac:dyDescent="0.25">
      <c r="A121" s="16" t="s">
        <v>124</v>
      </c>
      <c r="B121" s="16" t="s">
        <v>81</v>
      </c>
      <c r="C121" s="17">
        <v>12</v>
      </c>
      <c r="D121" s="26"/>
      <c r="E121" s="17">
        <f>C121*D121</f>
        <v>0</v>
      </c>
      <c r="F121" s="26"/>
      <c r="G121" s="17">
        <f>C121*F121</f>
        <v>0</v>
      </c>
      <c r="H121" s="17">
        <f>E121+G121</f>
        <v>0</v>
      </c>
      <c r="I121" s="13"/>
      <c r="J121" s="13"/>
    </row>
    <row r="122" spans="1:10" x14ac:dyDescent="0.25">
      <c r="A122" s="16" t="s">
        <v>13</v>
      </c>
      <c r="B122" s="16" t="s">
        <v>13</v>
      </c>
      <c r="C122" s="17"/>
      <c r="D122" s="26"/>
      <c r="E122" s="17"/>
      <c r="F122" s="26"/>
      <c r="G122" s="17"/>
      <c r="H122" s="17">
        <f>E122+G122</f>
        <v>0</v>
      </c>
      <c r="I122" s="13"/>
      <c r="J122" s="13"/>
    </row>
    <row r="123" spans="1:10" x14ac:dyDescent="0.25">
      <c r="A123" s="20" t="s">
        <v>125</v>
      </c>
      <c r="B123" s="20" t="s">
        <v>13</v>
      </c>
      <c r="C123" s="21"/>
      <c r="D123" s="28"/>
      <c r="E123" s="21"/>
      <c r="F123" s="28"/>
      <c r="G123" s="21"/>
      <c r="H123" s="21"/>
      <c r="I123" s="13"/>
      <c r="J123" s="13"/>
    </row>
    <row r="124" spans="1:10" x14ac:dyDescent="0.25">
      <c r="A124" s="16" t="s">
        <v>126</v>
      </c>
      <c r="B124" s="16" t="s">
        <v>81</v>
      </c>
      <c r="C124" s="17">
        <v>80</v>
      </c>
      <c r="D124" s="26"/>
      <c r="E124" s="17">
        <f>C124*D124</f>
        <v>0</v>
      </c>
      <c r="F124" s="26"/>
      <c r="G124" s="17">
        <f>C124*F124</f>
        <v>0</v>
      </c>
      <c r="H124" s="17">
        <f>E124+G124</f>
        <v>0</v>
      </c>
      <c r="I124" s="13"/>
      <c r="J124" s="13"/>
    </row>
    <row r="125" spans="1:10" x14ac:dyDescent="0.25">
      <c r="A125" s="16" t="s">
        <v>127</v>
      </c>
      <c r="B125" s="16" t="s">
        <v>81</v>
      </c>
      <c r="C125" s="17">
        <v>120</v>
      </c>
      <c r="D125" s="26"/>
      <c r="E125" s="17">
        <f>C125*D125</f>
        <v>0</v>
      </c>
      <c r="F125" s="26"/>
      <c r="G125" s="17">
        <f>C125*F125</f>
        <v>0</v>
      </c>
      <c r="H125" s="17">
        <f>E125+G125</f>
        <v>0</v>
      </c>
      <c r="I125" s="13"/>
      <c r="J125" s="13"/>
    </row>
    <row r="126" spans="1:10" x14ac:dyDescent="0.25">
      <c r="A126" s="16" t="s">
        <v>128</v>
      </c>
      <c r="B126" s="16" t="s">
        <v>81</v>
      </c>
      <c r="C126" s="17">
        <v>90</v>
      </c>
      <c r="D126" s="26"/>
      <c r="E126" s="17">
        <f>C126*D126</f>
        <v>0</v>
      </c>
      <c r="F126" s="26"/>
      <c r="G126" s="17">
        <f>C126*F126</f>
        <v>0</v>
      </c>
      <c r="H126" s="17">
        <f>E126+G126</f>
        <v>0</v>
      </c>
      <c r="I126" s="13"/>
      <c r="J126" s="13"/>
    </row>
    <row r="127" spans="1:10" x14ac:dyDescent="0.25">
      <c r="A127" s="16" t="s">
        <v>129</v>
      </c>
      <c r="B127" s="16" t="s">
        <v>81</v>
      </c>
      <c r="C127" s="17">
        <v>110</v>
      </c>
      <c r="D127" s="26"/>
      <c r="E127" s="17">
        <f>C127*D127</f>
        <v>0</v>
      </c>
      <c r="F127" s="26"/>
      <c r="G127" s="17">
        <f>C127*F127</f>
        <v>0</v>
      </c>
      <c r="H127" s="17">
        <f>E127+G127</f>
        <v>0</v>
      </c>
      <c r="I127" s="13"/>
      <c r="J127" s="13"/>
    </row>
    <row r="128" spans="1:10" x14ac:dyDescent="0.25">
      <c r="A128" s="16" t="s">
        <v>13</v>
      </c>
      <c r="B128" s="16" t="s">
        <v>13</v>
      </c>
      <c r="C128" s="17"/>
      <c r="D128" s="26"/>
      <c r="E128" s="17"/>
      <c r="F128" s="26"/>
      <c r="G128" s="17"/>
      <c r="H128" s="17">
        <f>E128+G128</f>
        <v>0</v>
      </c>
      <c r="I128" s="13"/>
      <c r="J128" s="13"/>
    </row>
    <row r="129" spans="1:10" x14ac:dyDescent="0.25">
      <c r="A129" s="20" t="s">
        <v>130</v>
      </c>
      <c r="B129" s="20" t="s">
        <v>13</v>
      </c>
      <c r="C129" s="21"/>
      <c r="D129" s="28"/>
      <c r="E129" s="21"/>
      <c r="F129" s="28"/>
      <c r="G129" s="21"/>
      <c r="H129" s="21"/>
      <c r="I129" s="13"/>
      <c r="J129" s="13"/>
    </row>
    <row r="130" spans="1:10" x14ac:dyDescent="0.25">
      <c r="A130" s="16" t="s">
        <v>131</v>
      </c>
      <c r="B130" s="16" t="s">
        <v>71</v>
      </c>
      <c r="C130" s="17">
        <v>25</v>
      </c>
      <c r="D130" s="26"/>
      <c r="E130" s="17">
        <f>C130*D130</f>
        <v>0</v>
      </c>
      <c r="F130" s="26"/>
      <c r="G130" s="17">
        <f>C130*F130</f>
        <v>0</v>
      </c>
      <c r="H130" s="17">
        <f>E130+G130</f>
        <v>0</v>
      </c>
      <c r="I130" s="13"/>
      <c r="J130" s="13"/>
    </row>
    <row r="131" spans="1:10" x14ac:dyDescent="0.25">
      <c r="A131" s="16" t="s">
        <v>132</v>
      </c>
      <c r="B131" s="16" t="s">
        <v>71</v>
      </c>
      <c r="C131" s="17">
        <v>25</v>
      </c>
      <c r="D131" s="26"/>
      <c r="E131" s="17">
        <f>C131*D131</f>
        <v>0</v>
      </c>
      <c r="F131" s="26"/>
      <c r="G131" s="17">
        <f>C131*F131</f>
        <v>0</v>
      </c>
      <c r="H131" s="17">
        <f>E131+G131</f>
        <v>0</v>
      </c>
      <c r="I131" s="13"/>
      <c r="J131" s="13"/>
    </row>
    <row r="132" spans="1:10" x14ac:dyDescent="0.25">
      <c r="A132" s="16" t="s">
        <v>133</v>
      </c>
      <c r="B132" s="16" t="s">
        <v>71</v>
      </c>
      <c r="C132" s="17">
        <v>25</v>
      </c>
      <c r="D132" s="26"/>
      <c r="E132" s="17">
        <f>C132*D132</f>
        <v>0</v>
      </c>
      <c r="F132" s="26"/>
      <c r="G132" s="17">
        <f>C132*F132</f>
        <v>0</v>
      </c>
      <c r="H132" s="17">
        <f>E132+G132</f>
        <v>0</v>
      </c>
      <c r="I132" s="13"/>
      <c r="J132" s="13"/>
    </row>
    <row r="133" spans="1:10" x14ac:dyDescent="0.25">
      <c r="A133" s="16" t="s">
        <v>13</v>
      </c>
      <c r="B133" s="16" t="s">
        <v>13</v>
      </c>
      <c r="C133" s="17"/>
      <c r="D133" s="26"/>
      <c r="E133" s="17"/>
      <c r="F133" s="26"/>
      <c r="G133" s="17"/>
      <c r="H133" s="17">
        <f>E133+G133</f>
        <v>0</v>
      </c>
      <c r="I133" s="13"/>
      <c r="J133" s="13"/>
    </row>
    <row r="134" spans="1:10" x14ac:dyDescent="0.25">
      <c r="A134" s="20" t="s">
        <v>134</v>
      </c>
      <c r="B134" s="20" t="s">
        <v>13</v>
      </c>
      <c r="C134" s="21"/>
      <c r="D134" s="28"/>
      <c r="E134" s="21"/>
      <c r="F134" s="28"/>
      <c r="G134" s="21"/>
      <c r="H134" s="21"/>
      <c r="I134" s="13"/>
      <c r="J134" s="13"/>
    </row>
    <row r="135" spans="1:10" x14ac:dyDescent="0.25">
      <c r="A135" s="16" t="s">
        <v>135</v>
      </c>
      <c r="B135" s="16" t="s">
        <v>81</v>
      </c>
      <c r="C135" s="17">
        <v>15</v>
      </c>
      <c r="D135" s="26"/>
      <c r="E135" s="17">
        <f>C135*D135</f>
        <v>0</v>
      </c>
      <c r="F135" s="26"/>
      <c r="G135" s="17">
        <f>C135*F135</f>
        <v>0</v>
      </c>
      <c r="H135" s="17">
        <f>E135+G135</f>
        <v>0</v>
      </c>
      <c r="I135" s="13"/>
      <c r="J135" s="13"/>
    </row>
    <row r="136" spans="1:10" x14ac:dyDescent="0.25">
      <c r="A136" s="16" t="s">
        <v>136</v>
      </c>
      <c r="B136" s="16" t="s">
        <v>81</v>
      </c>
      <c r="C136" s="17">
        <v>30</v>
      </c>
      <c r="D136" s="26"/>
      <c r="E136" s="17">
        <f>C136*D136</f>
        <v>0</v>
      </c>
      <c r="F136" s="26"/>
      <c r="G136" s="17">
        <f>C136*F136</f>
        <v>0</v>
      </c>
      <c r="H136" s="17">
        <f>E136+G136</f>
        <v>0</v>
      </c>
      <c r="I136" s="13"/>
      <c r="J136" s="13"/>
    </row>
    <row r="137" spans="1:10" x14ac:dyDescent="0.25">
      <c r="A137" s="16" t="s">
        <v>137</v>
      </c>
      <c r="B137" s="16" t="s">
        <v>81</v>
      </c>
      <c r="C137" s="17">
        <v>50</v>
      </c>
      <c r="D137" s="26"/>
      <c r="E137" s="17">
        <f>C137*D137</f>
        <v>0</v>
      </c>
      <c r="F137" s="26"/>
      <c r="G137" s="17">
        <f>C137*F137</f>
        <v>0</v>
      </c>
      <c r="H137" s="17">
        <f>E137+G137</f>
        <v>0</v>
      </c>
      <c r="I137" s="13"/>
      <c r="J137" s="13"/>
    </row>
    <row r="138" spans="1:10" x14ac:dyDescent="0.25">
      <c r="A138" s="16" t="s">
        <v>138</v>
      </c>
      <c r="B138" s="16" t="s">
        <v>81</v>
      </c>
      <c r="C138" s="17">
        <v>20</v>
      </c>
      <c r="D138" s="26"/>
      <c r="E138" s="17">
        <f>C138*D138</f>
        <v>0</v>
      </c>
      <c r="F138" s="26"/>
      <c r="G138" s="17">
        <f>C138*F138</f>
        <v>0</v>
      </c>
      <c r="H138" s="17">
        <f>E138+G138</f>
        <v>0</v>
      </c>
      <c r="I138" s="13"/>
      <c r="J138" s="13"/>
    </row>
    <row r="139" spans="1:10" x14ac:dyDescent="0.25">
      <c r="A139" s="16" t="s">
        <v>13</v>
      </c>
      <c r="B139" s="16" t="s">
        <v>13</v>
      </c>
      <c r="C139" s="17"/>
      <c r="D139" s="26"/>
      <c r="E139" s="17"/>
      <c r="F139" s="26"/>
      <c r="G139" s="17"/>
      <c r="H139" s="17">
        <f>E139+G139</f>
        <v>0</v>
      </c>
      <c r="I139" s="13"/>
      <c r="J139" s="13"/>
    </row>
    <row r="140" spans="1:10" x14ac:dyDescent="0.25">
      <c r="A140" s="20" t="s">
        <v>139</v>
      </c>
      <c r="B140" s="20" t="s">
        <v>13</v>
      </c>
      <c r="C140" s="21"/>
      <c r="D140" s="28"/>
      <c r="E140" s="21"/>
      <c r="F140" s="28"/>
      <c r="G140" s="21"/>
      <c r="H140" s="21"/>
      <c r="I140" s="13"/>
      <c r="J140" s="13"/>
    </row>
    <row r="141" spans="1:10" x14ac:dyDescent="0.25">
      <c r="A141" s="16" t="s">
        <v>140</v>
      </c>
      <c r="B141" s="16" t="s">
        <v>81</v>
      </c>
      <c r="C141" s="17">
        <v>399</v>
      </c>
      <c r="D141" s="26"/>
      <c r="E141" s="17">
        <f>C141*D141</f>
        <v>0</v>
      </c>
      <c r="F141" s="26"/>
      <c r="G141" s="17">
        <f>C141*F141</f>
        <v>0</v>
      </c>
      <c r="H141" s="17">
        <f>E141+G141</f>
        <v>0</v>
      </c>
      <c r="I141" s="13"/>
      <c r="J141" s="13"/>
    </row>
    <row r="142" spans="1:10" x14ac:dyDescent="0.25">
      <c r="A142" s="16" t="s">
        <v>13</v>
      </c>
      <c r="B142" s="16" t="s">
        <v>13</v>
      </c>
      <c r="C142" s="17"/>
      <c r="D142" s="26"/>
      <c r="E142" s="17"/>
      <c r="F142" s="26"/>
      <c r="G142" s="17"/>
      <c r="H142" s="17">
        <f>E142+G142</f>
        <v>0</v>
      </c>
      <c r="I142" s="13"/>
      <c r="J142" s="13"/>
    </row>
    <row r="143" spans="1:10" x14ac:dyDescent="0.25">
      <c r="A143" s="20" t="s">
        <v>141</v>
      </c>
      <c r="B143" s="20" t="s">
        <v>13</v>
      </c>
      <c r="C143" s="21"/>
      <c r="D143" s="28"/>
      <c r="E143" s="21"/>
      <c r="F143" s="28"/>
      <c r="G143" s="21"/>
      <c r="H143" s="21"/>
      <c r="I143" s="13"/>
      <c r="J143" s="13"/>
    </row>
    <row r="144" spans="1:10" x14ac:dyDescent="0.25">
      <c r="A144" s="20" t="s">
        <v>142</v>
      </c>
      <c r="B144" s="20" t="s">
        <v>13</v>
      </c>
      <c r="C144" s="21"/>
      <c r="D144" s="28"/>
      <c r="E144" s="21"/>
      <c r="F144" s="28"/>
      <c r="G144" s="21"/>
      <c r="H144" s="21"/>
      <c r="I144" s="13"/>
      <c r="J144" s="13"/>
    </row>
    <row r="145" spans="1:10" x14ac:dyDescent="0.25">
      <c r="A145" s="16" t="s">
        <v>143</v>
      </c>
      <c r="B145" s="16" t="s">
        <v>81</v>
      </c>
      <c r="C145" s="17">
        <v>12</v>
      </c>
      <c r="D145" s="26"/>
      <c r="E145" s="17">
        <f>C145*D145</f>
        <v>0</v>
      </c>
      <c r="F145" s="26"/>
      <c r="G145" s="17">
        <f>C145*F145</f>
        <v>0</v>
      </c>
      <c r="H145" s="17">
        <f>E145+G145</f>
        <v>0</v>
      </c>
      <c r="I145" s="13"/>
      <c r="J145" s="13"/>
    </row>
    <row r="146" spans="1:10" x14ac:dyDescent="0.25">
      <c r="A146" s="16" t="s">
        <v>13</v>
      </c>
      <c r="B146" s="16" t="s">
        <v>13</v>
      </c>
      <c r="C146" s="17"/>
      <c r="D146" s="26"/>
      <c r="E146" s="17"/>
      <c r="F146" s="26"/>
      <c r="G146" s="17"/>
      <c r="H146" s="17">
        <f>E146+G146</f>
        <v>0</v>
      </c>
      <c r="I146" s="13"/>
      <c r="J146" s="13"/>
    </row>
    <row r="147" spans="1:10" x14ac:dyDescent="0.25">
      <c r="A147" s="20" t="s">
        <v>144</v>
      </c>
      <c r="B147" s="20" t="s">
        <v>13</v>
      </c>
      <c r="C147" s="21"/>
      <c r="D147" s="28"/>
      <c r="E147" s="21"/>
      <c r="F147" s="28"/>
      <c r="G147" s="21"/>
      <c r="H147" s="21"/>
      <c r="I147" s="13"/>
      <c r="J147" s="13"/>
    </row>
    <row r="148" spans="1:10" x14ac:dyDescent="0.25">
      <c r="A148" s="20" t="s">
        <v>145</v>
      </c>
      <c r="B148" s="20" t="s">
        <v>13</v>
      </c>
      <c r="C148" s="21"/>
      <c r="D148" s="28"/>
      <c r="E148" s="21"/>
      <c r="F148" s="28"/>
      <c r="G148" s="21"/>
      <c r="H148" s="21"/>
      <c r="I148" s="13"/>
      <c r="J148" s="13"/>
    </row>
    <row r="149" spans="1:10" x14ac:dyDescent="0.25">
      <c r="A149" s="16" t="s">
        <v>146</v>
      </c>
      <c r="B149" s="16" t="s">
        <v>71</v>
      </c>
      <c r="C149" s="17">
        <v>210</v>
      </c>
      <c r="D149" s="26"/>
      <c r="E149" s="17">
        <f>C149*D149</f>
        <v>0</v>
      </c>
      <c r="F149" s="26"/>
      <c r="G149" s="17">
        <f>C149*F149</f>
        <v>0</v>
      </c>
      <c r="H149" s="17">
        <f>E149+G149</f>
        <v>0</v>
      </c>
      <c r="I149" s="13"/>
      <c r="J149" s="13"/>
    </row>
    <row r="150" spans="1:10" x14ac:dyDescent="0.25">
      <c r="A150" s="16" t="s">
        <v>147</v>
      </c>
      <c r="B150" s="16" t="s">
        <v>71</v>
      </c>
      <c r="C150" s="17">
        <v>40</v>
      </c>
      <c r="D150" s="26"/>
      <c r="E150" s="17">
        <f>C150*D150</f>
        <v>0</v>
      </c>
      <c r="F150" s="26"/>
      <c r="G150" s="17">
        <f>C150*F150</f>
        <v>0</v>
      </c>
      <c r="H150" s="17">
        <f>E150+G150</f>
        <v>0</v>
      </c>
      <c r="I150" s="13"/>
      <c r="J150" s="13"/>
    </row>
    <row r="151" spans="1:10" x14ac:dyDescent="0.25">
      <c r="A151" s="16" t="s">
        <v>13</v>
      </c>
      <c r="B151" s="16" t="s">
        <v>13</v>
      </c>
      <c r="C151" s="17"/>
      <c r="D151" s="26"/>
      <c r="E151" s="17"/>
      <c r="F151" s="26"/>
      <c r="G151" s="17"/>
      <c r="H151" s="17">
        <f>E151+G151</f>
        <v>0</v>
      </c>
      <c r="I151" s="13"/>
      <c r="J151" s="13"/>
    </row>
    <row r="152" spans="1:10" x14ac:dyDescent="0.25">
      <c r="A152" s="20" t="s">
        <v>148</v>
      </c>
      <c r="B152" s="20" t="s">
        <v>13</v>
      </c>
      <c r="C152" s="21"/>
      <c r="D152" s="28"/>
      <c r="E152" s="21"/>
      <c r="F152" s="28"/>
      <c r="G152" s="21"/>
      <c r="H152" s="21"/>
      <c r="I152" s="13"/>
      <c r="J152" s="13"/>
    </row>
    <row r="153" spans="1:10" x14ac:dyDescent="0.25">
      <c r="A153" s="16" t="s">
        <v>149</v>
      </c>
      <c r="B153" s="16" t="s">
        <v>150</v>
      </c>
      <c r="C153" s="17">
        <v>9.1</v>
      </c>
      <c r="D153" s="26"/>
      <c r="E153" s="17">
        <f>C153*D153</f>
        <v>0</v>
      </c>
      <c r="F153" s="26"/>
      <c r="G153" s="17">
        <f>C153*F153</f>
        <v>0</v>
      </c>
      <c r="H153" s="17">
        <f>E153+G153</f>
        <v>0</v>
      </c>
      <c r="I153" s="13"/>
      <c r="J153" s="13"/>
    </row>
    <row r="154" spans="1:10" x14ac:dyDescent="0.25">
      <c r="A154" s="16" t="s">
        <v>151</v>
      </c>
      <c r="B154" s="16" t="s">
        <v>152</v>
      </c>
      <c r="C154" s="17">
        <v>30</v>
      </c>
      <c r="D154" s="26"/>
      <c r="E154" s="17">
        <f>C154*D154</f>
        <v>0</v>
      </c>
      <c r="F154" s="26"/>
      <c r="G154" s="17">
        <f>C154*F154</f>
        <v>0</v>
      </c>
      <c r="H154" s="17">
        <f>E154+G154</f>
        <v>0</v>
      </c>
      <c r="I154" s="13"/>
      <c r="J154" s="13"/>
    </row>
    <row r="155" spans="1:10" x14ac:dyDescent="0.25">
      <c r="A155" s="16" t="s">
        <v>13</v>
      </c>
      <c r="B155" s="16" t="s">
        <v>13</v>
      </c>
      <c r="C155" s="17"/>
      <c r="D155" s="26"/>
      <c r="E155" s="17"/>
      <c r="F155" s="26"/>
      <c r="G155" s="17"/>
      <c r="H155" s="17">
        <f>E155+G155</f>
        <v>0</v>
      </c>
      <c r="I155" s="13"/>
      <c r="J155" s="13"/>
    </row>
    <row r="156" spans="1:10" x14ac:dyDescent="0.25">
      <c r="A156" s="20" t="s">
        <v>153</v>
      </c>
      <c r="B156" s="20" t="s">
        <v>13</v>
      </c>
      <c r="C156" s="21"/>
      <c r="D156" s="28"/>
      <c r="E156" s="21"/>
      <c r="F156" s="28"/>
      <c r="G156" s="21"/>
      <c r="H156" s="21"/>
      <c r="I156" s="13"/>
      <c r="J156" s="13"/>
    </row>
    <row r="157" spans="1:10" x14ac:dyDescent="0.25">
      <c r="A157" s="16" t="s">
        <v>154</v>
      </c>
      <c r="B157" s="16" t="s">
        <v>150</v>
      </c>
      <c r="C157" s="17">
        <v>112</v>
      </c>
      <c r="D157" s="26"/>
      <c r="E157" s="17">
        <f>C157*D157</f>
        <v>0</v>
      </c>
      <c r="F157" s="26"/>
      <c r="G157" s="17">
        <f>C157*F157</f>
        <v>0</v>
      </c>
      <c r="H157" s="17">
        <f>E157+G157</f>
        <v>0</v>
      </c>
      <c r="I157" s="13"/>
      <c r="J157" s="13"/>
    </row>
    <row r="158" spans="1:10" x14ac:dyDescent="0.25">
      <c r="A158" s="16" t="s">
        <v>13</v>
      </c>
      <c r="B158" s="16" t="s">
        <v>13</v>
      </c>
      <c r="C158" s="17"/>
      <c r="D158" s="26"/>
      <c r="E158" s="17"/>
      <c r="F158" s="26"/>
      <c r="G158" s="17"/>
      <c r="H158" s="17">
        <f>E158+G158</f>
        <v>0</v>
      </c>
      <c r="I158" s="13"/>
      <c r="J158" s="13"/>
    </row>
    <row r="159" spans="1:10" x14ac:dyDescent="0.25">
      <c r="A159" s="20" t="s">
        <v>155</v>
      </c>
      <c r="B159" s="20" t="s">
        <v>13</v>
      </c>
      <c r="C159" s="21"/>
      <c r="D159" s="28"/>
      <c r="E159" s="21"/>
      <c r="F159" s="28"/>
      <c r="G159" s="21"/>
      <c r="H159" s="21"/>
      <c r="I159" s="13"/>
      <c r="J159" s="13"/>
    </row>
    <row r="160" spans="1:10" x14ac:dyDescent="0.25">
      <c r="A160" s="20" t="s">
        <v>156</v>
      </c>
      <c r="B160" s="20" t="s">
        <v>13</v>
      </c>
      <c r="C160" s="21"/>
      <c r="D160" s="28"/>
      <c r="E160" s="21"/>
      <c r="F160" s="28"/>
      <c r="G160" s="21"/>
      <c r="H160" s="21"/>
      <c r="I160" s="13"/>
      <c r="J160" s="13"/>
    </row>
    <row r="161" spans="1:10" x14ac:dyDescent="0.25">
      <c r="A161" s="16" t="s">
        <v>157</v>
      </c>
      <c r="B161" s="16" t="s">
        <v>150</v>
      </c>
      <c r="C161" s="17">
        <v>40</v>
      </c>
      <c r="D161" s="26"/>
      <c r="E161" s="17">
        <f>C161*D161</f>
        <v>0</v>
      </c>
      <c r="F161" s="26"/>
      <c r="G161" s="17">
        <f>C161*F161</f>
        <v>0</v>
      </c>
      <c r="H161" s="17">
        <f>E161+G161</f>
        <v>0</v>
      </c>
      <c r="I161" s="13"/>
      <c r="J161" s="13"/>
    </row>
    <row r="162" spans="1:10" x14ac:dyDescent="0.25">
      <c r="A162" s="16" t="s">
        <v>13</v>
      </c>
      <c r="B162" s="16" t="s">
        <v>13</v>
      </c>
      <c r="C162" s="17"/>
      <c r="D162" s="26"/>
      <c r="E162" s="17"/>
      <c r="F162" s="26"/>
      <c r="G162" s="17"/>
      <c r="H162" s="17">
        <f>E162+G162</f>
        <v>0</v>
      </c>
      <c r="I162" s="13"/>
      <c r="J162" s="13"/>
    </row>
    <row r="163" spans="1:10" x14ac:dyDescent="0.25">
      <c r="A163" s="20" t="s">
        <v>158</v>
      </c>
      <c r="B163" s="20" t="s">
        <v>13</v>
      </c>
      <c r="C163" s="21"/>
      <c r="D163" s="28"/>
      <c r="E163" s="21"/>
      <c r="F163" s="28"/>
      <c r="G163" s="21"/>
      <c r="H163" s="21"/>
      <c r="I163" s="13"/>
      <c r="J163" s="13"/>
    </row>
    <row r="164" spans="1:10" x14ac:dyDescent="0.25">
      <c r="A164" s="16" t="s">
        <v>159</v>
      </c>
      <c r="B164" s="16" t="s">
        <v>150</v>
      </c>
      <c r="C164" s="17">
        <v>0.25</v>
      </c>
      <c r="D164" s="26"/>
      <c r="E164" s="17">
        <f>C164*D164</f>
        <v>0</v>
      </c>
      <c r="F164" s="26"/>
      <c r="G164" s="17">
        <f>C164*F164</f>
        <v>0</v>
      </c>
      <c r="H164" s="17">
        <f>E164+G164</f>
        <v>0</v>
      </c>
      <c r="I164" s="13"/>
      <c r="J164" s="13"/>
    </row>
    <row r="165" spans="1:10" x14ac:dyDescent="0.25">
      <c r="A165" s="16" t="s">
        <v>13</v>
      </c>
      <c r="B165" s="16" t="s">
        <v>13</v>
      </c>
      <c r="C165" s="17"/>
      <c r="D165" s="26"/>
      <c r="E165" s="17"/>
      <c r="F165" s="26"/>
      <c r="G165" s="17"/>
      <c r="H165" s="17">
        <f>E165+G165</f>
        <v>0</v>
      </c>
      <c r="I165" s="13"/>
      <c r="J165" s="13"/>
    </row>
    <row r="166" spans="1:10" x14ac:dyDescent="0.25">
      <c r="A166" s="20" t="s">
        <v>160</v>
      </c>
      <c r="B166" s="20" t="s">
        <v>13</v>
      </c>
      <c r="C166" s="21"/>
      <c r="D166" s="28"/>
      <c r="E166" s="21"/>
      <c r="F166" s="28"/>
      <c r="G166" s="21"/>
      <c r="H166" s="21"/>
      <c r="I166" s="13"/>
      <c r="J166" s="13"/>
    </row>
    <row r="167" spans="1:10" x14ac:dyDescent="0.25">
      <c r="A167" s="16" t="s">
        <v>161</v>
      </c>
      <c r="B167" s="16" t="s">
        <v>95</v>
      </c>
      <c r="C167" s="17">
        <v>1</v>
      </c>
      <c r="D167" s="26"/>
      <c r="E167" s="17">
        <f>C167*D167</f>
        <v>0</v>
      </c>
      <c r="F167" s="26"/>
      <c r="G167" s="17">
        <f>C167*F167</f>
        <v>0</v>
      </c>
      <c r="H167" s="17">
        <f>E167+G167</f>
        <v>0</v>
      </c>
      <c r="I167" s="13"/>
      <c r="J167" s="13"/>
    </row>
    <row r="168" spans="1:10" x14ac:dyDescent="0.25">
      <c r="A168" s="16" t="s">
        <v>13</v>
      </c>
      <c r="B168" s="16" t="s">
        <v>13</v>
      </c>
      <c r="C168" s="17"/>
      <c r="D168" s="26"/>
      <c r="E168" s="17"/>
      <c r="F168" s="26"/>
      <c r="G168" s="17"/>
      <c r="H168" s="17">
        <f>E168+G168</f>
        <v>0</v>
      </c>
      <c r="I168" s="13"/>
      <c r="J168" s="13"/>
    </row>
    <row r="169" spans="1:10" x14ac:dyDescent="0.25">
      <c r="A169" s="20" t="s">
        <v>162</v>
      </c>
      <c r="B169" s="20" t="s">
        <v>13</v>
      </c>
      <c r="C169" s="21"/>
      <c r="D169" s="28"/>
      <c r="E169" s="21"/>
      <c r="F169" s="28"/>
      <c r="G169" s="21"/>
      <c r="H169" s="21"/>
      <c r="I169" s="13"/>
      <c r="J169" s="13"/>
    </row>
    <row r="170" spans="1:10" x14ac:dyDescent="0.25">
      <c r="A170" s="16" t="s">
        <v>163</v>
      </c>
      <c r="B170" s="16" t="s">
        <v>102</v>
      </c>
      <c r="C170" s="17">
        <v>1</v>
      </c>
      <c r="D170" s="26"/>
      <c r="E170" s="17">
        <f>C170*D170</f>
        <v>0</v>
      </c>
      <c r="F170" s="26"/>
      <c r="G170" s="17">
        <f>C170*F170</f>
        <v>0</v>
      </c>
      <c r="H170" s="17">
        <f>E170+G170</f>
        <v>0</v>
      </c>
      <c r="I170" s="13"/>
      <c r="J170" s="13"/>
    </row>
    <row r="171" spans="1:10" x14ac:dyDescent="0.25">
      <c r="A171" s="16" t="s">
        <v>13</v>
      </c>
      <c r="B171" s="16" t="s">
        <v>13</v>
      </c>
      <c r="C171" s="17"/>
      <c r="D171" s="26"/>
      <c r="E171" s="17"/>
      <c r="F171" s="26"/>
      <c r="G171" s="17"/>
      <c r="H171" s="17">
        <f>E171+G171</f>
        <v>0</v>
      </c>
      <c r="I171" s="13"/>
      <c r="J171" s="13"/>
    </row>
    <row r="172" spans="1:10" x14ac:dyDescent="0.25">
      <c r="A172" s="20" t="s">
        <v>164</v>
      </c>
      <c r="B172" s="20" t="s">
        <v>13</v>
      </c>
      <c r="C172" s="21"/>
      <c r="D172" s="28"/>
      <c r="E172" s="21"/>
      <c r="F172" s="28"/>
      <c r="G172" s="21"/>
      <c r="H172" s="21"/>
      <c r="I172" s="13"/>
      <c r="J172" s="13"/>
    </row>
    <row r="173" spans="1:10" x14ac:dyDescent="0.25">
      <c r="A173" s="16" t="s">
        <v>165</v>
      </c>
      <c r="B173" s="16" t="s">
        <v>87</v>
      </c>
      <c r="C173" s="17">
        <v>32</v>
      </c>
      <c r="D173" s="26"/>
      <c r="E173" s="17">
        <f>C173*D173</f>
        <v>0</v>
      </c>
      <c r="F173" s="26"/>
      <c r="G173" s="17">
        <f>C173*F173</f>
        <v>0</v>
      </c>
      <c r="H173" s="17">
        <f>E173+G173</f>
        <v>0</v>
      </c>
      <c r="I173" s="13"/>
      <c r="J173" s="13"/>
    </row>
    <row r="174" spans="1:10" x14ac:dyDescent="0.25">
      <c r="A174" s="16" t="s">
        <v>13</v>
      </c>
      <c r="B174" s="16" t="s">
        <v>13</v>
      </c>
      <c r="C174" s="17"/>
      <c r="D174" s="26"/>
      <c r="E174" s="17"/>
      <c r="F174" s="26"/>
      <c r="G174" s="17"/>
      <c r="H174" s="17">
        <f>E174+G174</f>
        <v>0</v>
      </c>
      <c r="I174" s="13"/>
      <c r="J174" s="13"/>
    </row>
    <row r="175" spans="1:10" x14ac:dyDescent="0.25">
      <c r="A175" s="20" t="s">
        <v>166</v>
      </c>
      <c r="B175" s="20" t="s">
        <v>13</v>
      </c>
      <c r="C175" s="21"/>
      <c r="D175" s="28"/>
      <c r="E175" s="21"/>
      <c r="F175" s="28"/>
      <c r="G175" s="21"/>
      <c r="H175" s="21"/>
      <c r="I175" s="13"/>
      <c r="J175" s="13"/>
    </row>
    <row r="176" spans="1:10" x14ac:dyDescent="0.25">
      <c r="A176" s="16" t="s">
        <v>167</v>
      </c>
      <c r="B176" s="16" t="s">
        <v>87</v>
      </c>
      <c r="C176" s="17">
        <v>12</v>
      </c>
      <c r="D176" s="26"/>
      <c r="E176" s="17">
        <f>C176*D176</f>
        <v>0</v>
      </c>
      <c r="F176" s="26"/>
      <c r="G176" s="17">
        <f>C176*F176</f>
        <v>0</v>
      </c>
      <c r="H176" s="17">
        <f>E176+G176</f>
        <v>0</v>
      </c>
      <c r="I176" s="13"/>
      <c r="J176" s="13"/>
    </row>
    <row r="177" spans="1:10" x14ac:dyDescent="0.25">
      <c r="A177" s="16" t="s">
        <v>168</v>
      </c>
      <c r="B177" s="16" t="s">
        <v>87</v>
      </c>
      <c r="C177" s="17">
        <v>8</v>
      </c>
      <c r="D177" s="26"/>
      <c r="E177" s="17">
        <f>C177*D177</f>
        <v>0</v>
      </c>
      <c r="F177" s="26"/>
      <c r="G177" s="17">
        <f>C177*F177</f>
        <v>0</v>
      </c>
      <c r="H177" s="17">
        <f>E177+G177</f>
        <v>0</v>
      </c>
      <c r="I177" s="13"/>
      <c r="J177" s="13"/>
    </row>
    <row r="178" spans="1:10" x14ac:dyDescent="0.25">
      <c r="A178" s="16" t="s">
        <v>169</v>
      </c>
      <c r="B178" s="16" t="s">
        <v>87</v>
      </c>
      <c r="C178" s="17">
        <v>8</v>
      </c>
      <c r="D178" s="26"/>
      <c r="E178" s="17">
        <f>C178*D178</f>
        <v>0</v>
      </c>
      <c r="F178" s="26"/>
      <c r="G178" s="17">
        <f>C178*F178</f>
        <v>0</v>
      </c>
      <c r="H178" s="17">
        <f>E178+G178</f>
        <v>0</v>
      </c>
      <c r="I178" s="13"/>
      <c r="J178" s="13"/>
    </row>
    <row r="179" spans="1:10" x14ac:dyDescent="0.25">
      <c r="A179" s="16" t="s">
        <v>13</v>
      </c>
      <c r="B179" s="16" t="s">
        <v>13</v>
      </c>
      <c r="C179" s="17"/>
      <c r="D179" s="26"/>
      <c r="E179" s="17"/>
      <c r="F179" s="26"/>
      <c r="G179" s="17"/>
      <c r="H179" s="17">
        <f>E179+G179</f>
        <v>0</v>
      </c>
      <c r="I179" s="13"/>
      <c r="J179" s="13"/>
    </row>
    <row r="180" spans="1:10" x14ac:dyDescent="0.25">
      <c r="A180" s="20" t="s">
        <v>93</v>
      </c>
      <c r="B180" s="20" t="s">
        <v>13</v>
      </c>
      <c r="C180" s="21"/>
      <c r="D180" s="28"/>
      <c r="E180" s="21"/>
      <c r="F180" s="28"/>
      <c r="G180" s="21"/>
      <c r="H180" s="21"/>
      <c r="I180" s="13"/>
      <c r="J180" s="13"/>
    </row>
    <row r="181" spans="1:10" x14ac:dyDescent="0.25">
      <c r="A181" s="16" t="s">
        <v>170</v>
      </c>
      <c r="B181" s="16" t="s">
        <v>87</v>
      </c>
      <c r="C181" s="17">
        <v>4</v>
      </c>
      <c r="D181" s="26"/>
      <c r="E181" s="17">
        <f t="shared" ref="E181:E186" si="1">C181*D181</f>
        <v>0</v>
      </c>
      <c r="F181" s="26"/>
      <c r="G181" s="17">
        <f t="shared" ref="G181:G186" si="2">C181*F181</f>
        <v>0</v>
      </c>
      <c r="H181" s="17">
        <f t="shared" ref="H181:H187" si="3">E181+G181</f>
        <v>0</v>
      </c>
      <c r="I181" s="13"/>
      <c r="J181" s="13"/>
    </row>
    <row r="182" spans="1:10" x14ac:dyDescent="0.25">
      <c r="A182" s="16" t="s">
        <v>171</v>
      </c>
      <c r="B182" s="16" t="s">
        <v>87</v>
      </c>
      <c r="C182" s="17">
        <v>4</v>
      </c>
      <c r="D182" s="26"/>
      <c r="E182" s="17">
        <f t="shared" si="1"/>
        <v>0</v>
      </c>
      <c r="F182" s="26"/>
      <c r="G182" s="17">
        <f t="shared" si="2"/>
        <v>0</v>
      </c>
      <c r="H182" s="17">
        <f t="shared" si="3"/>
        <v>0</v>
      </c>
      <c r="I182" s="13"/>
      <c r="J182" s="13"/>
    </row>
    <row r="183" spans="1:10" x14ac:dyDescent="0.25">
      <c r="A183" s="16" t="s">
        <v>172</v>
      </c>
      <c r="B183" s="16" t="s">
        <v>87</v>
      </c>
      <c r="C183" s="17">
        <v>8</v>
      </c>
      <c r="D183" s="26"/>
      <c r="E183" s="17">
        <f t="shared" si="1"/>
        <v>0</v>
      </c>
      <c r="F183" s="26"/>
      <c r="G183" s="17">
        <f t="shared" si="2"/>
        <v>0</v>
      </c>
      <c r="H183" s="17">
        <f t="shared" si="3"/>
        <v>0</v>
      </c>
      <c r="I183" s="13"/>
      <c r="J183" s="13"/>
    </row>
    <row r="184" spans="1:10" x14ac:dyDescent="0.25">
      <c r="A184" s="16" t="s">
        <v>173</v>
      </c>
      <c r="B184" s="16" t="s">
        <v>87</v>
      </c>
      <c r="C184" s="17">
        <v>16</v>
      </c>
      <c r="D184" s="26"/>
      <c r="E184" s="17">
        <f t="shared" si="1"/>
        <v>0</v>
      </c>
      <c r="F184" s="26"/>
      <c r="G184" s="17">
        <f t="shared" si="2"/>
        <v>0</v>
      </c>
      <c r="H184" s="17">
        <f t="shared" si="3"/>
        <v>0</v>
      </c>
      <c r="I184" s="13"/>
      <c r="J184" s="13"/>
    </row>
    <row r="185" spans="1:10" x14ac:dyDescent="0.25">
      <c r="A185" s="16" t="s">
        <v>174</v>
      </c>
      <c r="B185" s="16" t="s">
        <v>102</v>
      </c>
      <c r="C185" s="17">
        <v>1</v>
      </c>
      <c r="D185" s="26"/>
      <c r="E185" s="17">
        <f t="shared" si="1"/>
        <v>0</v>
      </c>
      <c r="F185" s="26"/>
      <c r="G185" s="17">
        <f t="shared" si="2"/>
        <v>0</v>
      </c>
      <c r="H185" s="17">
        <f t="shared" si="3"/>
        <v>0</v>
      </c>
      <c r="I185" s="13"/>
      <c r="J185" s="13"/>
    </row>
    <row r="186" spans="1:10" x14ac:dyDescent="0.25">
      <c r="A186" s="16" t="s">
        <v>175</v>
      </c>
      <c r="B186" s="16" t="s">
        <v>81</v>
      </c>
      <c r="C186" s="17">
        <v>4</v>
      </c>
      <c r="D186" s="26"/>
      <c r="E186" s="17">
        <f t="shared" si="1"/>
        <v>0</v>
      </c>
      <c r="F186" s="26"/>
      <c r="G186" s="17">
        <f t="shared" si="2"/>
        <v>0</v>
      </c>
      <c r="H186" s="17">
        <f t="shared" si="3"/>
        <v>0</v>
      </c>
      <c r="I186" s="13"/>
      <c r="J186" s="13"/>
    </row>
    <row r="187" spans="1:10" x14ac:dyDescent="0.25">
      <c r="A187" s="16" t="s">
        <v>13</v>
      </c>
      <c r="B187" s="16" t="s">
        <v>13</v>
      </c>
      <c r="C187" s="17"/>
      <c r="D187" s="26"/>
      <c r="E187" s="17"/>
      <c r="F187" s="26"/>
      <c r="G187" s="17"/>
      <c r="H187" s="17">
        <f t="shared" si="3"/>
        <v>0</v>
      </c>
      <c r="I187" s="13"/>
      <c r="J187" s="13"/>
    </row>
    <row r="188" spans="1:10" x14ac:dyDescent="0.25">
      <c r="A188" s="20" t="s">
        <v>176</v>
      </c>
      <c r="B188" s="20" t="s">
        <v>13</v>
      </c>
      <c r="C188" s="21"/>
      <c r="D188" s="28"/>
      <c r="E188" s="21"/>
      <c r="F188" s="28"/>
      <c r="G188" s="21"/>
      <c r="H188" s="21"/>
      <c r="I188" s="13"/>
      <c r="J188" s="13"/>
    </row>
    <row r="189" spans="1:10" x14ac:dyDescent="0.25">
      <c r="A189" s="16" t="s">
        <v>177</v>
      </c>
      <c r="B189" s="16" t="s">
        <v>87</v>
      </c>
      <c r="C189" s="17">
        <v>4</v>
      </c>
      <c r="D189" s="26"/>
      <c r="E189" s="17">
        <f>C189*D189</f>
        <v>0</v>
      </c>
      <c r="F189" s="26"/>
      <c r="G189" s="17">
        <f>C189*F189</f>
        <v>0</v>
      </c>
      <c r="H189" s="17">
        <f t="shared" ref="H189:H194" si="4">E189+G189</f>
        <v>0</v>
      </c>
      <c r="I189" s="13"/>
      <c r="J189" s="13"/>
    </row>
    <row r="190" spans="1:10" x14ac:dyDescent="0.25">
      <c r="A190" s="16" t="s">
        <v>178</v>
      </c>
      <c r="B190" s="16" t="s">
        <v>87</v>
      </c>
      <c r="C190" s="17">
        <v>4</v>
      </c>
      <c r="D190" s="26"/>
      <c r="E190" s="17">
        <f>C190*D190</f>
        <v>0</v>
      </c>
      <c r="F190" s="26"/>
      <c r="G190" s="17">
        <f>C190*F190</f>
        <v>0</v>
      </c>
      <c r="H190" s="17">
        <f t="shared" si="4"/>
        <v>0</v>
      </c>
      <c r="I190" s="13"/>
      <c r="J190" s="13"/>
    </row>
    <row r="191" spans="1:10" x14ac:dyDescent="0.25">
      <c r="A191" s="16" t="s">
        <v>179</v>
      </c>
      <c r="B191" s="16" t="s">
        <v>87</v>
      </c>
      <c r="C191" s="17">
        <v>8</v>
      </c>
      <c r="D191" s="26"/>
      <c r="E191" s="17">
        <f>C191*D191</f>
        <v>0</v>
      </c>
      <c r="F191" s="26"/>
      <c r="G191" s="17">
        <f>C191*F191</f>
        <v>0</v>
      </c>
      <c r="H191" s="17">
        <f t="shared" si="4"/>
        <v>0</v>
      </c>
      <c r="I191" s="13"/>
      <c r="J191" s="13"/>
    </row>
    <row r="192" spans="1:10" x14ac:dyDescent="0.25">
      <c r="A192" s="16" t="s">
        <v>180</v>
      </c>
      <c r="B192" s="16" t="s">
        <v>87</v>
      </c>
      <c r="C192" s="17">
        <v>4</v>
      </c>
      <c r="D192" s="26"/>
      <c r="E192" s="17">
        <f>C192*D192</f>
        <v>0</v>
      </c>
      <c r="F192" s="26"/>
      <c r="G192" s="17">
        <f>C192*F192</f>
        <v>0</v>
      </c>
      <c r="H192" s="17">
        <f t="shared" si="4"/>
        <v>0</v>
      </c>
      <c r="I192" s="13"/>
      <c r="J192" s="13"/>
    </row>
    <row r="193" spans="1:10" x14ac:dyDescent="0.25">
      <c r="A193" s="16" t="s">
        <v>181</v>
      </c>
      <c r="B193" s="16" t="s">
        <v>87</v>
      </c>
      <c r="C193" s="17">
        <v>4</v>
      </c>
      <c r="D193" s="26"/>
      <c r="E193" s="17">
        <f>C193*D193</f>
        <v>0</v>
      </c>
      <c r="F193" s="26"/>
      <c r="G193" s="17">
        <f>C193*F193</f>
        <v>0</v>
      </c>
      <c r="H193" s="17">
        <f t="shared" si="4"/>
        <v>0</v>
      </c>
      <c r="I193" s="13"/>
      <c r="J193" s="13"/>
    </row>
    <row r="194" spans="1:10" x14ac:dyDescent="0.25">
      <c r="A194" s="16" t="s">
        <v>13</v>
      </c>
      <c r="B194" s="16" t="s">
        <v>13</v>
      </c>
      <c r="C194" s="17"/>
      <c r="D194" s="26"/>
      <c r="E194" s="17"/>
      <c r="F194" s="26"/>
      <c r="G194" s="17"/>
      <c r="H194" s="17">
        <f t="shared" si="4"/>
        <v>0</v>
      </c>
      <c r="I194" s="13"/>
      <c r="J194" s="13"/>
    </row>
    <row r="195" spans="1:10" x14ac:dyDescent="0.25">
      <c r="A195" s="20" t="s">
        <v>85</v>
      </c>
      <c r="B195" s="20" t="s">
        <v>13</v>
      </c>
      <c r="C195" s="21"/>
      <c r="D195" s="28"/>
      <c r="E195" s="21"/>
      <c r="F195" s="28"/>
      <c r="G195" s="21"/>
      <c r="H195" s="21"/>
      <c r="I195" s="13"/>
      <c r="J195" s="13"/>
    </row>
    <row r="196" spans="1:10" x14ac:dyDescent="0.25">
      <c r="A196" s="16" t="s">
        <v>182</v>
      </c>
      <c r="B196" s="16" t="s">
        <v>87</v>
      </c>
      <c r="C196" s="17">
        <v>8</v>
      </c>
      <c r="D196" s="26"/>
      <c r="E196" s="17">
        <f>C196*D196</f>
        <v>0</v>
      </c>
      <c r="F196" s="26"/>
      <c r="G196" s="17">
        <f>C196*F196</f>
        <v>0</v>
      </c>
      <c r="H196" s="17">
        <f>E196+G196</f>
        <v>0</v>
      </c>
      <c r="I196" s="13"/>
      <c r="J196" s="13"/>
    </row>
    <row r="197" spans="1:10" x14ac:dyDescent="0.25">
      <c r="A197" s="16" t="s">
        <v>183</v>
      </c>
      <c r="B197" s="16" t="s">
        <v>87</v>
      </c>
      <c r="C197" s="17">
        <v>4</v>
      </c>
      <c r="D197" s="26"/>
      <c r="E197" s="17">
        <f>C197*D197</f>
        <v>0</v>
      </c>
      <c r="F197" s="26"/>
      <c r="G197" s="17">
        <f>C197*F197</f>
        <v>0</v>
      </c>
      <c r="H197" s="17">
        <f>E197+G197</f>
        <v>0</v>
      </c>
      <c r="I197" s="13"/>
      <c r="J197" s="13"/>
    </row>
    <row r="198" spans="1:10" x14ac:dyDescent="0.25">
      <c r="A198" s="16" t="s">
        <v>184</v>
      </c>
      <c r="B198" s="16" t="s">
        <v>87</v>
      </c>
      <c r="C198" s="17">
        <v>4</v>
      </c>
      <c r="D198" s="26"/>
      <c r="E198" s="17">
        <f>C198*D198</f>
        <v>0</v>
      </c>
      <c r="F198" s="26"/>
      <c r="G198" s="17">
        <f>C198*F198</f>
        <v>0</v>
      </c>
      <c r="H198" s="17">
        <f>E198+G198</f>
        <v>0</v>
      </c>
      <c r="I198" s="13"/>
      <c r="J198" s="13"/>
    </row>
    <row r="199" spans="1:10" x14ac:dyDescent="0.25">
      <c r="A199" s="16" t="s">
        <v>13</v>
      </c>
      <c r="B199" s="16" t="s">
        <v>13</v>
      </c>
      <c r="C199" s="17"/>
      <c r="D199" s="26"/>
      <c r="E199" s="17"/>
      <c r="F199" s="26"/>
      <c r="G199" s="17"/>
      <c r="H199" s="17">
        <f>E199+G199</f>
        <v>0</v>
      </c>
      <c r="I199" s="13"/>
      <c r="J199" s="13"/>
    </row>
    <row r="200" spans="1:10" x14ac:dyDescent="0.25">
      <c r="A200" s="20" t="s">
        <v>185</v>
      </c>
      <c r="B200" s="20" t="s">
        <v>13</v>
      </c>
      <c r="C200" s="21"/>
      <c r="D200" s="28"/>
      <c r="E200" s="21"/>
      <c r="F200" s="28"/>
      <c r="G200" s="21"/>
      <c r="H200" s="21"/>
      <c r="I200" s="13"/>
      <c r="J200" s="13"/>
    </row>
    <row r="201" spans="1:10" x14ac:dyDescent="0.25">
      <c r="A201" s="16" t="s">
        <v>186</v>
      </c>
      <c r="B201" s="16" t="s">
        <v>87</v>
      </c>
      <c r="C201" s="17">
        <v>8</v>
      </c>
      <c r="D201" s="26"/>
      <c r="E201" s="17">
        <f>C201*D201</f>
        <v>0</v>
      </c>
      <c r="F201" s="26"/>
      <c r="G201" s="17">
        <f>C201*F201</f>
        <v>0</v>
      </c>
      <c r="H201" s="17">
        <f>E201+G201</f>
        <v>0</v>
      </c>
      <c r="I201" s="13"/>
      <c r="J201" s="13"/>
    </row>
    <row r="202" spans="1:10" x14ac:dyDescent="0.25">
      <c r="A202" s="16" t="s">
        <v>187</v>
      </c>
      <c r="B202" s="16" t="s">
        <v>87</v>
      </c>
      <c r="C202" s="17">
        <v>8</v>
      </c>
      <c r="D202" s="26"/>
      <c r="E202" s="17">
        <f>C202*D202</f>
        <v>0</v>
      </c>
      <c r="F202" s="26"/>
      <c r="G202" s="17">
        <f>C202*F202</f>
        <v>0</v>
      </c>
      <c r="H202" s="17">
        <f>E202+G202</f>
        <v>0</v>
      </c>
      <c r="I202" s="13"/>
      <c r="J202" s="13"/>
    </row>
    <row r="203" spans="1:10" x14ac:dyDescent="0.25">
      <c r="A203" s="16" t="s">
        <v>13</v>
      </c>
      <c r="B203" s="16" t="s">
        <v>13</v>
      </c>
      <c r="C203" s="17"/>
      <c r="D203" s="26"/>
      <c r="E203" s="17"/>
      <c r="F203" s="26"/>
      <c r="G203" s="17"/>
      <c r="H203" s="17">
        <f>E203+G203</f>
        <v>0</v>
      </c>
      <c r="I203" s="13"/>
      <c r="J203" s="13"/>
    </row>
    <row r="204" spans="1:10" x14ac:dyDescent="0.25">
      <c r="A204" s="20" t="s">
        <v>188</v>
      </c>
      <c r="B204" s="20" t="s">
        <v>13</v>
      </c>
      <c r="C204" s="21"/>
      <c r="D204" s="28"/>
      <c r="E204" s="21"/>
      <c r="F204" s="28"/>
      <c r="G204" s="21"/>
      <c r="H204" s="21"/>
      <c r="I204" s="13"/>
      <c r="J204" s="13"/>
    </row>
    <row r="205" spans="1:10" x14ac:dyDescent="0.25">
      <c r="A205" s="20" t="s">
        <v>189</v>
      </c>
      <c r="B205" s="20" t="s">
        <v>13</v>
      </c>
      <c r="C205" s="21"/>
      <c r="D205" s="28"/>
      <c r="E205" s="21"/>
      <c r="F205" s="28"/>
      <c r="G205" s="21"/>
      <c r="H205" s="21"/>
      <c r="I205" s="13"/>
      <c r="J205" s="13"/>
    </row>
    <row r="206" spans="1:10" x14ac:dyDescent="0.25">
      <c r="A206" s="16" t="s">
        <v>190</v>
      </c>
      <c r="B206" s="16" t="s">
        <v>87</v>
      </c>
      <c r="C206" s="17">
        <v>8</v>
      </c>
      <c r="D206" s="26"/>
      <c r="E206" s="17">
        <f>C206*D206</f>
        <v>0</v>
      </c>
      <c r="F206" s="26"/>
      <c r="G206" s="17">
        <f>C206*F206</f>
        <v>0</v>
      </c>
      <c r="H206" s="17">
        <f t="shared" ref="H206:H212" si="5">E206+G206</f>
        <v>0</v>
      </c>
      <c r="I206" s="13"/>
      <c r="J206" s="13"/>
    </row>
    <row r="207" spans="1:10" x14ac:dyDescent="0.25">
      <c r="A207" s="16" t="s">
        <v>191</v>
      </c>
      <c r="B207" s="16" t="s">
        <v>87</v>
      </c>
      <c r="C207" s="17">
        <v>2</v>
      </c>
      <c r="D207" s="26"/>
      <c r="E207" s="17">
        <f>C207*D207</f>
        <v>0</v>
      </c>
      <c r="F207" s="26"/>
      <c r="G207" s="17">
        <f>C207*F207</f>
        <v>0</v>
      </c>
      <c r="H207" s="17">
        <f t="shared" si="5"/>
        <v>0</v>
      </c>
      <c r="I207" s="13"/>
      <c r="J207" s="13"/>
    </row>
    <row r="208" spans="1:10" x14ac:dyDescent="0.25">
      <c r="A208" s="16" t="s">
        <v>13</v>
      </c>
      <c r="B208" s="16" t="s">
        <v>13</v>
      </c>
      <c r="C208" s="17"/>
      <c r="D208" s="26"/>
      <c r="E208" s="17"/>
      <c r="F208" s="26"/>
      <c r="G208" s="17"/>
      <c r="H208" s="17">
        <f t="shared" si="5"/>
        <v>0</v>
      </c>
      <c r="I208" s="13"/>
      <c r="J208" s="13"/>
    </row>
    <row r="209" spans="1:10" x14ac:dyDescent="0.25">
      <c r="A209" s="16" t="s">
        <v>192</v>
      </c>
      <c r="B209" s="16" t="s">
        <v>193</v>
      </c>
      <c r="C209" s="17">
        <v>3</v>
      </c>
      <c r="D209" s="26"/>
      <c r="E209" s="17">
        <f>C209*D209</f>
        <v>0</v>
      </c>
      <c r="F209" s="26"/>
      <c r="G209" s="17">
        <f>C209*F209</f>
        <v>0</v>
      </c>
      <c r="H209" s="17">
        <f t="shared" si="5"/>
        <v>0</v>
      </c>
      <c r="I209" s="13"/>
      <c r="J209" s="13"/>
    </row>
    <row r="210" spans="1:10" x14ac:dyDescent="0.25">
      <c r="A210" s="16" t="s">
        <v>194</v>
      </c>
      <c r="B210" s="16" t="s">
        <v>13</v>
      </c>
      <c r="C210" s="17"/>
      <c r="D210" s="26"/>
      <c r="E210" s="17"/>
      <c r="F210" s="26"/>
      <c r="G210" s="17"/>
      <c r="H210" s="17">
        <f t="shared" si="5"/>
        <v>0</v>
      </c>
      <c r="I210" s="13"/>
      <c r="J210" s="13"/>
    </row>
    <row r="211" spans="1:10" x14ac:dyDescent="0.25">
      <c r="A211" s="16" t="s">
        <v>13</v>
      </c>
      <c r="B211" s="16" t="s">
        <v>13</v>
      </c>
      <c r="C211" s="17"/>
      <c r="D211" s="26"/>
      <c r="E211" s="17"/>
      <c r="F211" s="26"/>
      <c r="G211" s="17"/>
      <c r="H211" s="17">
        <f t="shared" si="5"/>
        <v>0</v>
      </c>
      <c r="I211" s="13"/>
      <c r="J211" s="13"/>
    </row>
    <row r="212" spans="1:10" x14ac:dyDescent="0.25">
      <c r="A212" s="16" t="s">
        <v>195</v>
      </c>
      <c r="B212" s="16" t="s">
        <v>13</v>
      </c>
      <c r="C212" s="17"/>
      <c r="D212" s="26"/>
      <c r="E212" s="17">
        <f>K3+Parametry!B34/100*E190+Parametry!B34/100*E191+Parametry!B33/100*E192+Parametry!B33/100*E193+Parametry!B34/100*E196+Parametry!B34/100*E197+Parametry!B34/100*E198+Parametry!B34/100*E201+Parametry!B34/100*E202+Parametry!B34/100*E206+Parametry!B34/100*E207+Parametry!B34/100*E209</f>
        <v>0</v>
      </c>
      <c r="F212" s="26"/>
      <c r="G212" s="17"/>
      <c r="H212" s="17">
        <f t="shared" si="5"/>
        <v>0</v>
      </c>
      <c r="I212" s="13"/>
      <c r="J212" s="13"/>
    </row>
    <row r="213" spans="1:10" x14ac:dyDescent="0.25">
      <c r="A213" s="14" t="s">
        <v>196</v>
      </c>
      <c r="B213" s="14" t="s">
        <v>13</v>
      </c>
      <c r="C213" s="15"/>
      <c r="D213" s="25"/>
      <c r="E213" s="15">
        <f>SUM(E3:E9,E11:E20,E22,E24:E33,E35,E37:E51,E53,E55:E69,E71,E73:E87,E89,E91:E102,E104:E212)</f>
        <v>0</v>
      </c>
      <c r="F213" s="25"/>
      <c r="G213" s="15">
        <f>SUM(G3:G9,G11:G20,G22,G24:G33,G35,G37:G51,G53,G55:G69,G71,G73:G87,G89,G91:G102,G104:G212)</f>
        <v>0</v>
      </c>
      <c r="H213" s="15">
        <f>SUM(H3:H9,H11:H20,H22,H24:H33,H35,H37:H51,H53,H55:H69,H71,H73:H87,H89,H91:H102,H104:H212)</f>
        <v>0</v>
      </c>
      <c r="I213" s="13"/>
      <c r="J213" s="13"/>
    </row>
    <row r="214" spans="1:10" x14ac:dyDescent="0.25">
      <c r="A214" s="16" t="s">
        <v>13</v>
      </c>
      <c r="B214" s="16" t="s">
        <v>13</v>
      </c>
      <c r="C214" s="17"/>
      <c r="D214" s="26"/>
      <c r="E214" s="17"/>
      <c r="F214" s="26"/>
      <c r="G214" s="17"/>
      <c r="H214" s="17">
        <f t="shared" ref="H214:H255" si="6">E214+G214</f>
        <v>0</v>
      </c>
      <c r="I214" s="13"/>
      <c r="J214" s="13"/>
    </row>
    <row r="215" spans="1:10" x14ac:dyDescent="0.25">
      <c r="A215" s="16" t="s">
        <v>197</v>
      </c>
      <c r="B215" s="16" t="s">
        <v>13</v>
      </c>
      <c r="C215" s="17"/>
      <c r="D215" s="26"/>
      <c r="E215" s="17"/>
      <c r="F215" s="26"/>
      <c r="G215" s="17"/>
      <c r="H215" s="17">
        <f t="shared" si="6"/>
        <v>0</v>
      </c>
      <c r="I215" s="13"/>
      <c r="J215" s="13"/>
    </row>
    <row r="216" spans="1:10" x14ac:dyDescent="0.25">
      <c r="A216" s="16" t="s">
        <v>198</v>
      </c>
      <c r="B216" s="16" t="s">
        <v>13</v>
      </c>
      <c r="C216" s="17"/>
      <c r="D216" s="26"/>
      <c r="E216" s="17"/>
      <c r="F216" s="26"/>
      <c r="G216" s="17"/>
      <c r="H216" s="17">
        <f t="shared" si="6"/>
        <v>0</v>
      </c>
      <c r="I216" s="13"/>
      <c r="J216" s="13"/>
    </row>
    <row r="217" spans="1:10" x14ac:dyDescent="0.25">
      <c r="A217" s="16" t="s">
        <v>199</v>
      </c>
      <c r="B217" s="16" t="s">
        <v>13</v>
      </c>
      <c r="C217" s="17"/>
      <c r="D217" s="26"/>
      <c r="E217" s="17"/>
      <c r="F217" s="26"/>
      <c r="G217" s="17"/>
      <c r="H217" s="17">
        <f t="shared" si="6"/>
        <v>0</v>
      </c>
      <c r="I217" s="13"/>
      <c r="J217" s="13"/>
    </row>
    <row r="218" spans="1:10" x14ac:dyDescent="0.25">
      <c r="A218" s="16" t="s">
        <v>200</v>
      </c>
      <c r="B218" s="16" t="s">
        <v>13</v>
      </c>
      <c r="C218" s="17"/>
      <c r="D218" s="26"/>
      <c r="E218" s="17"/>
      <c r="F218" s="26"/>
      <c r="G218" s="17"/>
      <c r="H218" s="17">
        <f t="shared" si="6"/>
        <v>0</v>
      </c>
      <c r="I218" s="13"/>
      <c r="J218" s="13"/>
    </row>
    <row r="219" spans="1:10" x14ac:dyDescent="0.25">
      <c r="A219" s="16" t="s">
        <v>201</v>
      </c>
      <c r="B219" s="16" t="s">
        <v>13</v>
      </c>
      <c r="C219" s="17"/>
      <c r="D219" s="26"/>
      <c r="E219" s="17"/>
      <c r="F219" s="26"/>
      <c r="G219" s="17"/>
      <c r="H219" s="17">
        <f t="shared" si="6"/>
        <v>0</v>
      </c>
      <c r="I219" s="13"/>
      <c r="J219" s="13"/>
    </row>
    <row r="220" spans="1:10" x14ac:dyDescent="0.25">
      <c r="A220" s="16" t="s">
        <v>202</v>
      </c>
      <c r="B220" s="16" t="s">
        <v>13</v>
      </c>
      <c r="C220" s="17"/>
      <c r="D220" s="26"/>
      <c r="E220" s="17"/>
      <c r="F220" s="26"/>
      <c r="G220" s="17"/>
      <c r="H220" s="17">
        <f t="shared" si="6"/>
        <v>0</v>
      </c>
      <c r="I220" s="13"/>
      <c r="J220" s="13"/>
    </row>
    <row r="221" spans="1:10" x14ac:dyDescent="0.25">
      <c r="A221" s="16" t="s">
        <v>203</v>
      </c>
      <c r="B221" s="16" t="s">
        <v>13</v>
      </c>
      <c r="C221" s="17"/>
      <c r="D221" s="26"/>
      <c r="E221" s="17"/>
      <c r="F221" s="26"/>
      <c r="G221" s="17"/>
      <c r="H221" s="17">
        <f t="shared" si="6"/>
        <v>0</v>
      </c>
      <c r="I221" s="13"/>
      <c r="J221" s="13"/>
    </row>
    <row r="222" spans="1:10" x14ac:dyDescent="0.25">
      <c r="A222" s="16" t="s">
        <v>204</v>
      </c>
      <c r="B222" s="16" t="s">
        <v>13</v>
      </c>
      <c r="C222" s="17"/>
      <c r="D222" s="26"/>
      <c r="E222" s="17"/>
      <c r="F222" s="26"/>
      <c r="G222" s="17"/>
      <c r="H222" s="17">
        <f t="shared" si="6"/>
        <v>0</v>
      </c>
      <c r="I222" s="13"/>
      <c r="J222" s="13"/>
    </row>
    <row r="223" spans="1:10" x14ac:dyDescent="0.25">
      <c r="A223" s="16" t="s">
        <v>205</v>
      </c>
      <c r="B223" s="16" t="s">
        <v>13</v>
      </c>
      <c r="C223" s="17"/>
      <c r="D223" s="26"/>
      <c r="E223" s="17"/>
      <c r="F223" s="26"/>
      <c r="G223" s="17"/>
      <c r="H223" s="17">
        <f t="shared" si="6"/>
        <v>0</v>
      </c>
      <c r="I223" s="13"/>
      <c r="J223" s="13"/>
    </row>
    <row r="224" spans="1:10" x14ac:dyDescent="0.25">
      <c r="A224" s="16" t="s">
        <v>206</v>
      </c>
      <c r="B224" s="16" t="s">
        <v>13</v>
      </c>
      <c r="C224" s="17"/>
      <c r="D224" s="26"/>
      <c r="E224" s="17"/>
      <c r="F224" s="26"/>
      <c r="G224" s="17"/>
      <c r="H224" s="17">
        <f t="shared" si="6"/>
        <v>0</v>
      </c>
      <c r="I224" s="13"/>
      <c r="J224" s="13"/>
    </row>
    <row r="225" spans="1:10" x14ac:dyDescent="0.25">
      <c r="A225" s="16" t="s">
        <v>207</v>
      </c>
      <c r="B225" s="16" t="s">
        <v>13</v>
      </c>
      <c r="C225" s="17"/>
      <c r="D225" s="26"/>
      <c r="E225" s="17"/>
      <c r="F225" s="26"/>
      <c r="G225" s="17"/>
      <c r="H225" s="17">
        <f t="shared" si="6"/>
        <v>0</v>
      </c>
      <c r="I225" s="13"/>
      <c r="J225" s="13"/>
    </row>
    <row r="226" spans="1:10" x14ac:dyDescent="0.25">
      <c r="A226" s="16" t="s">
        <v>208</v>
      </c>
      <c r="B226" s="16" t="s">
        <v>13</v>
      </c>
      <c r="C226" s="17"/>
      <c r="D226" s="26"/>
      <c r="E226" s="17"/>
      <c r="F226" s="26"/>
      <c r="G226" s="17"/>
      <c r="H226" s="17">
        <f t="shared" si="6"/>
        <v>0</v>
      </c>
      <c r="I226" s="13"/>
      <c r="J226" s="13"/>
    </row>
    <row r="227" spans="1:10" x14ac:dyDescent="0.25">
      <c r="A227" s="16" t="s">
        <v>209</v>
      </c>
      <c r="B227" s="16" t="s">
        <v>13</v>
      </c>
      <c r="C227" s="17"/>
      <c r="D227" s="26"/>
      <c r="E227" s="17"/>
      <c r="F227" s="26"/>
      <c r="G227" s="17"/>
      <c r="H227" s="17">
        <f t="shared" si="6"/>
        <v>0</v>
      </c>
      <c r="I227" s="13"/>
      <c r="J227" s="13"/>
    </row>
    <row r="228" spans="1:10" x14ac:dyDescent="0.25">
      <c r="A228" s="16" t="s">
        <v>210</v>
      </c>
      <c r="B228" s="16" t="s">
        <v>13</v>
      </c>
      <c r="C228" s="17"/>
      <c r="D228" s="26"/>
      <c r="E228" s="17"/>
      <c r="F228" s="26"/>
      <c r="G228" s="17"/>
      <c r="H228" s="17">
        <f t="shared" si="6"/>
        <v>0</v>
      </c>
      <c r="I228" s="13"/>
      <c r="J228" s="13"/>
    </row>
    <row r="229" spans="1:10" x14ac:dyDescent="0.25">
      <c r="A229" s="16" t="s">
        <v>211</v>
      </c>
      <c r="B229" s="16" t="s">
        <v>13</v>
      </c>
      <c r="C229" s="17"/>
      <c r="D229" s="26"/>
      <c r="E229" s="17"/>
      <c r="F229" s="26"/>
      <c r="G229" s="17"/>
      <c r="H229" s="17">
        <f t="shared" si="6"/>
        <v>0</v>
      </c>
      <c r="I229" s="13"/>
      <c r="J229" s="13"/>
    </row>
    <row r="230" spans="1:10" x14ac:dyDescent="0.25">
      <c r="A230" s="16" t="s">
        <v>212</v>
      </c>
      <c r="B230" s="16" t="s">
        <v>13</v>
      </c>
      <c r="C230" s="17"/>
      <c r="D230" s="26"/>
      <c r="E230" s="17"/>
      <c r="F230" s="26"/>
      <c r="G230" s="17"/>
      <c r="H230" s="17">
        <f t="shared" si="6"/>
        <v>0</v>
      </c>
      <c r="I230" s="13"/>
      <c r="J230" s="13"/>
    </row>
    <row r="231" spans="1:10" x14ac:dyDescent="0.25">
      <c r="A231" s="16" t="s">
        <v>213</v>
      </c>
      <c r="B231" s="16" t="s">
        <v>13</v>
      </c>
      <c r="C231" s="17"/>
      <c r="D231" s="26"/>
      <c r="E231" s="17"/>
      <c r="F231" s="26"/>
      <c r="G231" s="17"/>
      <c r="H231" s="17">
        <f t="shared" si="6"/>
        <v>0</v>
      </c>
      <c r="I231" s="13"/>
      <c r="J231" s="13"/>
    </row>
    <row r="232" spans="1:10" x14ac:dyDescent="0.25">
      <c r="A232" s="16" t="s">
        <v>214</v>
      </c>
      <c r="B232" s="16" t="s">
        <v>13</v>
      </c>
      <c r="C232" s="17"/>
      <c r="D232" s="26"/>
      <c r="E232" s="17"/>
      <c r="F232" s="26"/>
      <c r="G232" s="17"/>
      <c r="H232" s="17">
        <f t="shared" si="6"/>
        <v>0</v>
      </c>
      <c r="I232" s="13"/>
      <c r="J232" s="13"/>
    </row>
    <row r="233" spans="1:10" x14ac:dyDescent="0.25">
      <c r="A233" s="16" t="s">
        <v>215</v>
      </c>
      <c r="B233" s="16" t="s">
        <v>13</v>
      </c>
      <c r="C233" s="17"/>
      <c r="D233" s="26"/>
      <c r="E233" s="17"/>
      <c r="F233" s="26"/>
      <c r="G233" s="17"/>
      <c r="H233" s="17">
        <f t="shared" si="6"/>
        <v>0</v>
      </c>
      <c r="I233" s="13"/>
      <c r="J233" s="13"/>
    </row>
    <row r="234" spans="1:10" x14ac:dyDescent="0.25">
      <c r="A234" s="16" t="s">
        <v>216</v>
      </c>
      <c r="B234" s="16" t="s">
        <v>13</v>
      </c>
      <c r="C234" s="17"/>
      <c r="D234" s="26"/>
      <c r="E234" s="17"/>
      <c r="F234" s="26"/>
      <c r="G234" s="17"/>
      <c r="H234" s="17">
        <f t="shared" si="6"/>
        <v>0</v>
      </c>
      <c r="I234" s="13"/>
      <c r="J234" s="13"/>
    </row>
    <row r="235" spans="1:10" x14ac:dyDescent="0.25">
      <c r="A235" s="16" t="s">
        <v>217</v>
      </c>
      <c r="B235" s="16" t="s">
        <v>13</v>
      </c>
      <c r="C235" s="17"/>
      <c r="D235" s="26"/>
      <c r="E235" s="17"/>
      <c r="F235" s="26"/>
      <c r="G235" s="17"/>
      <c r="H235" s="17">
        <f t="shared" si="6"/>
        <v>0</v>
      </c>
      <c r="I235" s="13"/>
      <c r="J235" s="13"/>
    </row>
    <row r="236" spans="1:10" x14ac:dyDescent="0.25">
      <c r="A236" s="16" t="s">
        <v>218</v>
      </c>
      <c r="B236" s="16" t="s">
        <v>13</v>
      </c>
      <c r="C236" s="17"/>
      <c r="D236" s="26"/>
      <c r="E236" s="17"/>
      <c r="F236" s="26"/>
      <c r="G236" s="17"/>
      <c r="H236" s="17">
        <f t="shared" si="6"/>
        <v>0</v>
      </c>
      <c r="I236" s="13"/>
      <c r="J236" s="13"/>
    </row>
    <row r="237" spans="1:10" x14ac:dyDescent="0.25">
      <c r="A237" s="16" t="s">
        <v>219</v>
      </c>
      <c r="B237" s="16" t="s">
        <v>13</v>
      </c>
      <c r="C237" s="17"/>
      <c r="D237" s="26"/>
      <c r="E237" s="17"/>
      <c r="F237" s="26"/>
      <c r="G237" s="17"/>
      <c r="H237" s="17">
        <f t="shared" si="6"/>
        <v>0</v>
      </c>
      <c r="I237" s="13"/>
      <c r="J237" s="13"/>
    </row>
    <row r="238" spans="1:10" x14ac:dyDescent="0.25">
      <c r="A238" s="16" t="s">
        <v>220</v>
      </c>
      <c r="B238" s="16" t="s">
        <v>13</v>
      </c>
      <c r="C238" s="17"/>
      <c r="D238" s="26"/>
      <c r="E238" s="17"/>
      <c r="F238" s="26"/>
      <c r="G238" s="17"/>
      <c r="H238" s="17">
        <f t="shared" si="6"/>
        <v>0</v>
      </c>
      <c r="I238" s="13"/>
      <c r="J238" s="13"/>
    </row>
    <row r="239" spans="1:10" x14ac:dyDescent="0.25">
      <c r="A239" s="16" t="s">
        <v>221</v>
      </c>
      <c r="B239" s="16" t="s">
        <v>13</v>
      </c>
      <c r="C239" s="17"/>
      <c r="D239" s="26"/>
      <c r="E239" s="17"/>
      <c r="F239" s="26"/>
      <c r="G239" s="17"/>
      <c r="H239" s="17">
        <f t="shared" si="6"/>
        <v>0</v>
      </c>
      <c r="I239" s="13"/>
      <c r="J239" s="13"/>
    </row>
    <row r="240" spans="1:10" x14ac:dyDescent="0.25">
      <c r="A240" s="16" t="s">
        <v>222</v>
      </c>
      <c r="B240" s="16" t="s">
        <v>13</v>
      </c>
      <c r="C240" s="17"/>
      <c r="D240" s="26"/>
      <c r="E240" s="17"/>
      <c r="F240" s="26"/>
      <c r="G240" s="17"/>
      <c r="H240" s="17">
        <f t="shared" si="6"/>
        <v>0</v>
      </c>
      <c r="I240" s="13"/>
      <c r="J240" s="13"/>
    </row>
    <row r="241" spans="1:10" x14ac:dyDescent="0.25">
      <c r="A241" s="16" t="s">
        <v>223</v>
      </c>
      <c r="B241" s="16" t="s">
        <v>13</v>
      </c>
      <c r="C241" s="17"/>
      <c r="D241" s="26"/>
      <c r="E241" s="17"/>
      <c r="F241" s="26"/>
      <c r="G241" s="17"/>
      <c r="H241" s="17">
        <f t="shared" si="6"/>
        <v>0</v>
      </c>
      <c r="I241" s="13"/>
      <c r="J241" s="13"/>
    </row>
    <row r="242" spans="1:10" x14ac:dyDescent="0.25">
      <c r="A242" s="16" t="s">
        <v>224</v>
      </c>
      <c r="B242" s="16" t="s">
        <v>13</v>
      </c>
      <c r="C242" s="17"/>
      <c r="D242" s="26"/>
      <c r="E242" s="17"/>
      <c r="F242" s="26"/>
      <c r="G242" s="17"/>
      <c r="H242" s="17">
        <f t="shared" si="6"/>
        <v>0</v>
      </c>
      <c r="I242" s="13"/>
      <c r="J242" s="13"/>
    </row>
    <row r="243" spans="1:10" x14ac:dyDescent="0.25">
      <c r="A243" s="16" t="s">
        <v>225</v>
      </c>
      <c r="B243" s="16" t="s">
        <v>13</v>
      </c>
      <c r="C243" s="17"/>
      <c r="D243" s="26"/>
      <c r="E243" s="17"/>
      <c r="F243" s="26"/>
      <c r="G243" s="17"/>
      <c r="H243" s="17">
        <f t="shared" si="6"/>
        <v>0</v>
      </c>
      <c r="I243" s="13"/>
      <c r="J243" s="13"/>
    </row>
    <row r="244" spans="1:10" x14ac:dyDescent="0.25">
      <c r="A244" s="16" t="s">
        <v>226</v>
      </c>
      <c r="B244" s="16" t="s">
        <v>13</v>
      </c>
      <c r="C244" s="17"/>
      <c r="D244" s="26"/>
      <c r="E244" s="17"/>
      <c r="F244" s="26"/>
      <c r="G244" s="17"/>
      <c r="H244" s="17">
        <f t="shared" si="6"/>
        <v>0</v>
      </c>
      <c r="I244" s="13"/>
      <c r="J244" s="13"/>
    </row>
    <row r="245" spans="1:10" x14ac:dyDescent="0.25">
      <c r="A245" s="16" t="s">
        <v>227</v>
      </c>
      <c r="B245" s="16" t="s">
        <v>13</v>
      </c>
      <c r="C245" s="17"/>
      <c r="D245" s="26"/>
      <c r="E245" s="17"/>
      <c r="F245" s="26"/>
      <c r="G245" s="17"/>
      <c r="H245" s="17">
        <f t="shared" si="6"/>
        <v>0</v>
      </c>
      <c r="I245" s="13"/>
      <c r="J245" s="13"/>
    </row>
    <row r="246" spans="1:10" x14ac:dyDescent="0.25">
      <c r="A246" s="16" t="s">
        <v>228</v>
      </c>
      <c r="B246" s="16" t="s">
        <v>13</v>
      </c>
      <c r="C246" s="17"/>
      <c r="D246" s="26"/>
      <c r="E246" s="17"/>
      <c r="F246" s="26"/>
      <c r="G246" s="17"/>
      <c r="H246" s="17">
        <f t="shared" si="6"/>
        <v>0</v>
      </c>
      <c r="I246" s="13"/>
      <c r="J246" s="13"/>
    </row>
    <row r="247" spans="1:10" x14ac:dyDescent="0.25">
      <c r="A247" s="16" t="s">
        <v>13</v>
      </c>
      <c r="B247" s="16" t="s">
        <v>13</v>
      </c>
      <c r="C247" s="17"/>
      <c r="D247" s="26"/>
      <c r="E247" s="17"/>
      <c r="F247" s="26"/>
      <c r="G247" s="17"/>
      <c r="H247" s="17">
        <f t="shared" si="6"/>
        <v>0</v>
      </c>
      <c r="I247" s="13"/>
      <c r="J247" s="13"/>
    </row>
    <row r="248" spans="1:10" x14ac:dyDescent="0.25">
      <c r="A248" s="16" t="s">
        <v>229</v>
      </c>
      <c r="B248" s="16" t="s">
        <v>13</v>
      </c>
      <c r="C248" s="17"/>
      <c r="D248" s="26"/>
      <c r="E248" s="17"/>
      <c r="F248" s="26"/>
      <c r="G248" s="17"/>
      <c r="H248" s="17">
        <f t="shared" si="6"/>
        <v>0</v>
      </c>
      <c r="I248" s="13"/>
      <c r="J248" s="13"/>
    </row>
    <row r="249" spans="1:10" x14ac:dyDescent="0.25">
      <c r="A249" s="16" t="s">
        <v>230</v>
      </c>
      <c r="B249" s="16" t="s">
        <v>13</v>
      </c>
      <c r="C249" s="17"/>
      <c r="D249" s="26"/>
      <c r="E249" s="17"/>
      <c r="F249" s="26"/>
      <c r="G249" s="17"/>
      <c r="H249" s="17">
        <f t="shared" si="6"/>
        <v>0</v>
      </c>
      <c r="I249" s="13"/>
      <c r="J249" s="13"/>
    </row>
    <row r="250" spans="1:10" x14ac:dyDescent="0.25">
      <c r="A250" s="16" t="s">
        <v>231</v>
      </c>
      <c r="B250" s="16" t="s">
        <v>13</v>
      </c>
      <c r="C250" s="17"/>
      <c r="D250" s="26"/>
      <c r="E250" s="17"/>
      <c r="F250" s="26"/>
      <c r="G250" s="17"/>
      <c r="H250" s="17">
        <f t="shared" si="6"/>
        <v>0</v>
      </c>
      <c r="I250" s="13"/>
      <c r="J250" s="13"/>
    </row>
    <row r="251" spans="1:10" x14ac:dyDescent="0.25">
      <c r="A251" s="16" t="s">
        <v>232</v>
      </c>
      <c r="B251" s="16" t="s">
        <v>13</v>
      </c>
      <c r="C251" s="17"/>
      <c r="D251" s="26"/>
      <c r="E251" s="17"/>
      <c r="F251" s="26"/>
      <c r="G251" s="17"/>
      <c r="H251" s="17">
        <f t="shared" si="6"/>
        <v>0</v>
      </c>
      <c r="I251" s="13"/>
      <c r="J251" s="13"/>
    </row>
    <row r="252" spans="1:10" x14ac:dyDescent="0.25">
      <c r="A252" s="16" t="s">
        <v>233</v>
      </c>
      <c r="B252" s="16" t="s">
        <v>13</v>
      </c>
      <c r="C252" s="17"/>
      <c r="D252" s="26"/>
      <c r="E252" s="17"/>
      <c r="F252" s="26"/>
      <c r="G252" s="17"/>
      <c r="H252" s="17">
        <f t="shared" si="6"/>
        <v>0</v>
      </c>
      <c r="I252" s="13"/>
      <c r="J252" s="13"/>
    </row>
    <row r="253" spans="1:10" x14ac:dyDescent="0.25">
      <c r="A253" s="16" t="s">
        <v>234</v>
      </c>
      <c r="B253" s="16" t="s">
        <v>13</v>
      </c>
      <c r="C253" s="17"/>
      <c r="D253" s="26"/>
      <c r="E253" s="17"/>
      <c r="F253" s="26"/>
      <c r="G253" s="17"/>
      <c r="H253" s="17">
        <f t="shared" si="6"/>
        <v>0</v>
      </c>
      <c r="I253" s="13"/>
      <c r="J253" s="13"/>
    </row>
    <row r="254" spans="1:10" x14ac:dyDescent="0.25">
      <c r="A254" s="16" t="s">
        <v>235</v>
      </c>
      <c r="B254" s="16" t="s">
        <v>13</v>
      </c>
      <c r="C254" s="17"/>
      <c r="D254" s="26"/>
      <c r="E254" s="17"/>
      <c r="F254" s="26"/>
      <c r="G254" s="17"/>
      <c r="H254" s="17">
        <f t="shared" si="6"/>
        <v>0</v>
      </c>
      <c r="I254" s="13"/>
      <c r="J254" s="13"/>
    </row>
    <row r="255" spans="1:10" x14ac:dyDescent="0.25">
      <c r="A255" s="16" t="s">
        <v>236</v>
      </c>
      <c r="B255" s="16" t="s">
        <v>13</v>
      </c>
      <c r="C255" s="17"/>
      <c r="D255" s="26"/>
      <c r="E255" s="17"/>
      <c r="F255" s="26"/>
      <c r="G255" s="17"/>
      <c r="H255" s="17">
        <f t="shared" si="6"/>
        <v>0</v>
      </c>
      <c r="I255" s="13"/>
      <c r="J255" s="13"/>
    </row>
  </sheetData>
  <sheetProtection algorithmName="SHA-512" hashValue="Z9yNAiq8CjtpM+6BC72dbFPF6G8aFLBg4YByH0DL0MRG201Hi3kQ0qncxfQypWHBEM4LmbNhlV2LHbep/VfH2Q==" saltValue="2iFdFRXuhvLmME6U8JGZHg==" spinCount="100000" sheet="1" objects="1" scenarios="1" formatColumns="0" formatRows="0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E9178-F201-4508-9E89-306DE0E6626D}">
  <dimension ref="A1:C34"/>
  <sheetViews>
    <sheetView workbookViewId="0"/>
  </sheetViews>
  <sheetFormatPr defaultRowHeight="15" x14ac:dyDescent="0.25"/>
  <cols>
    <col min="1" max="1" width="28.42578125" style="10" bestFit="1" customWidth="1"/>
    <col min="2" max="2" width="63.42578125" style="10" bestFit="1" customWidth="1"/>
    <col min="3" max="3" width="9.140625" style="3"/>
    <col min="4" max="4" width="0" style="3" hidden="1" customWidth="1"/>
    <col min="5" max="16384" width="9.140625" style="3"/>
  </cols>
  <sheetData>
    <row r="1" spans="1:3" x14ac:dyDescent="0.25">
      <c r="A1" s="1" t="s">
        <v>0</v>
      </c>
      <c r="B1" s="1" t="s">
        <v>1</v>
      </c>
      <c r="C1" s="2"/>
    </row>
    <row r="2" spans="1:3" x14ac:dyDescent="0.25">
      <c r="A2" s="1" t="s">
        <v>2</v>
      </c>
      <c r="B2" s="4" t="s">
        <v>3</v>
      </c>
      <c r="C2" s="2"/>
    </row>
    <row r="3" spans="1:3" ht="39" x14ac:dyDescent="0.25">
      <c r="A3" s="1" t="s">
        <v>4</v>
      </c>
      <c r="B3" s="5" t="s">
        <v>5</v>
      </c>
      <c r="C3" s="2"/>
    </row>
    <row r="4" spans="1:3" x14ac:dyDescent="0.25">
      <c r="A4" s="1" t="s">
        <v>6</v>
      </c>
      <c r="B4" s="6" t="s">
        <v>7</v>
      </c>
      <c r="C4" s="2"/>
    </row>
    <row r="5" spans="1:3" ht="26.25" x14ac:dyDescent="0.25">
      <c r="A5" s="1" t="s">
        <v>8</v>
      </c>
      <c r="B5" s="5" t="s">
        <v>9</v>
      </c>
      <c r="C5" s="2"/>
    </row>
    <row r="6" spans="1:3" x14ac:dyDescent="0.25">
      <c r="A6" s="1" t="s">
        <v>10</v>
      </c>
      <c r="B6" s="6" t="s">
        <v>11</v>
      </c>
      <c r="C6" s="2"/>
    </row>
    <row r="7" spans="1:3" x14ac:dyDescent="0.25">
      <c r="A7" s="1" t="s">
        <v>12</v>
      </c>
      <c r="B7" s="6" t="s">
        <v>13</v>
      </c>
      <c r="C7" s="2"/>
    </row>
    <row r="8" spans="1:3" x14ac:dyDescent="0.25">
      <c r="A8" s="1" t="s">
        <v>14</v>
      </c>
      <c r="B8" s="6" t="s">
        <v>13</v>
      </c>
      <c r="C8" s="2"/>
    </row>
    <row r="9" spans="1:3" x14ac:dyDescent="0.25">
      <c r="A9" s="1" t="s">
        <v>15</v>
      </c>
      <c r="B9" s="6" t="s">
        <v>16</v>
      </c>
      <c r="C9" s="2"/>
    </row>
    <row r="10" spans="1:3" x14ac:dyDescent="0.25">
      <c r="A10" s="1" t="s">
        <v>17</v>
      </c>
      <c r="B10" s="6" t="s">
        <v>18</v>
      </c>
      <c r="C10" s="2"/>
    </row>
    <row r="11" spans="1:3" x14ac:dyDescent="0.25">
      <c r="A11" s="1" t="s">
        <v>19</v>
      </c>
      <c r="B11" s="6" t="s">
        <v>20</v>
      </c>
      <c r="C11" s="2"/>
    </row>
    <row r="12" spans="1:3" x14ac:dyDescent="0.25">
      <c r="A12" s="1" t="s">
        <v>21</v>
      </c>
      <c r="B12" s="6" t="s">
        <v>22</v>
      </c>
      <c r="C12" s="2"/>
    </row>
    <row r="13" spans="1:3" x14ac:dyDescent="0.25">
      <c r="A13" s="1" t="s">
        <v>23</v>
      </c>
      <c r="B13" s="6" t="s">
        <v>24</v>
      </c>
      <c r="C13" s="2"/>
    </row>
    <row r="14" spans="1:3" x14ac:dyDescent="0.25">
      <c r="A14" s="1" t="s">
        <v>25</v>
      </c>
      <c r="B14" s="6" t="s">
        <v>26</v>
      </c>
      <c r="C14" s="2"/>
    </row>
    <row r="15" spans="1:3" x14ac:dyDescent="0.25">
      <c r="A15" s="1" t="s">
        <v>13</v>
      </c>
      <c r="B15" s="7" t="s">
        <v>13</v>
      </c>
      <c r="C15" s="2"/>
    </row>
    <row r="16" spans="1:3" x14ac:dyDescent="0.25">
      <c r="A16" s="1" t="s">
        <v>27</v>
      </c>
      <c r="B16" s="8" t="s">
        <v>28</v>
      </c>
      <c r="C16" s="2"/>
    </row>
    <row r="17" spans="1:3" x14ac:dyDescent="0.25">
      <c r="A17" s="1" t="s">
        <v>29</v>
      </c>
      <c r="B17" s="8" t="s">
        <v>30</v>
      </c>
      <c r="C17" s="2"/>
    </row>
    <row r="18" spans="1:3" x14ac:dyDescent="0.25">
      <c r="A18" s="1" t="s">
        <v>31</v>
      </c>
      <c r="B18" s="8" t="s">
        <v>32</v>
      </c>
      <c r="C18" s="2"/>
    </row>
    <row r="19" spans="1:3" x14ac:dyDescent="0.25">
      <c r="A19" s="1" t="s">
        <v>33</v>
      </c>
      <c r="B19" s="8" t="s">
        <v>30</v>
      </c>
      <c r="C19" s="2"/>
    </row>
    <row r="20" spans="1:3" x14ac:dyDescent="0.25">
      <c r="A20" s="1" t="s">
        <v>34</v>
      </c>
      <c r="B20" s="8" t="s">
        <v>30</v>
      </c>
      <c r="C20" s="2"/>
    </row>
    <row r="21" spans="1:3" x14ac:dyDescent="0.25">
      <c r="A21" s="1" t="s">
        <v>35</v>
      </c>
      <c r="B21" s="8" t="s">
        <v>30</v>
      </c>
      <c r="C21" s="2"/>
    </row>
    <row r="22" spans="1:3" x14ac:dyDescent="0.25">
      <c r="A22" s="1" t="s">
        <v>36</v>
      </c>
      <c r="B22" s="8" t="s">
        <v>37</v>
      </c>
      <c r="C22" s="2"/>
    </row>
    <row r="23" spans="1:3" x14ac:dyDescent="0.25">
      <c r="A23" s="1" t="s">
        <v>38</v>
      </c>
      <c r="B23" s="8" t="s">
        <v>39</v>
      </c>
      <c r="C23" s="2"/>
    </row>
    <row r="24" spans="1:3" x14ac:dyDescent="0.25">
      <c r="A24" s="1" t="s">
        <v>40</v>
      </c>
      <c r="B24" s="8" t="s">
        <v>30</v>
      </c>
      <c r="C24" s="2"/>
    </row>
    <row r="25" spans="1:3" x14ac:dyDescent="0.25">
      <c r="A25" s="1" t="s">
        <v>41</v>
      </c>
      <c r="B25" s="8" t="s">
        <v>37</v>
      </c>
      <c r="C25" s="2"/>
    </row>
    <row r="26" spans="1:3" x14ac:dyDescent="0.25">
      <c r="A26" s="1" t="s">
        <v>42</v>
      </c>
      <c r="B26" s="8" t="s">
        <v>43</v>
      </c>
      <c r="C26" s="2"/>
    </row>
    <row r="27" spans="1:3" x14ac:dyDescent="0.25">
      <c r="A27" s="1" t="s">
        <v>44</v>
      </c>
      <c r="B27" s="8" t="s">
        <v>37</v>
      </c>
      <c r="C27" s="2"/>
    </row>
    <row r="28" spans="1:3" x14ac:dyDescent="0.25">
      <c r="A28" s="1" t="s">
        <v>45</v>
      </c>
      <c r="B28" s="8" t="s">
        <v>37</v>
      </c>
      <c r="C28" s="2"/>
    </row>
    <row r="29" spans="1:3" x14ac:dyDescent="0.25">
      <c r="A29" s="1" t="s">
        <v>46</v>
      </c>
      <c r="B29" s="8" t="s">
        <v>37</v>
      </c>
      <c r="C29" s="2"/>
    </row>
    <row r="30" spans="1:3" x14ac:dyDescent="0.25">
      <c r="A30" s="1" t="s">
        <v>47</v>
      </c>
      <c r="B30" s="8" t="s">
        <v>37</v>
      </c>
      <c r="C30" s="2"/>
    </row>
    <row r="31" spans="1:3" ht="24.75" x14ac:dyDescent="0.25">
      <c r="A31" s="9" t="s">
        <v>48</v>
      </c>
      <c r="B31" s="8" t="s">
        <v>49</v>
      </c>
      <c r="C31" s="2"/>
    </row>
    <row r="32" spans="1:3" x14ac:dyDescent="0.25">
      <c r="A32" s="1" t="s">
        <v>50</v>
      </c>
      <c r="B32" s="8" t="s">
        <v>51</v>
      </c>
      <c r="C32" s="2"/>
    </row>
    <row r="33" spans="1:2" x14ac:dyDescent="0.25">
      <c r="A33" s="10" t="s">
        <v>52</v>
      </c>
      <c r="B33" s="10">
        <v>5</v>
      </c>
    </row>
    <row r="34" spans="1:2" x14ac:dyDescent="0.25">
      <c r="A34" s="10" t="s">
        <v>53</v>
      </c>
      <c r="B34" s="10">
        <v>10</v>
      </c>
    </row>
  </sheetData>
  <sheetProtection algorithmName="SHA-512" hashValue="kvM5xP99hHVBx9x0q7ibJchJFgoUl77m0GRNh0VNmKsIGROAh687xPzJkRhXL969TZrN6B00k48spna3JcxvVg==" saltValue="Pp2lEtAmQUr546oCfVHG4Q==" spinCount="100000" sheet="1" objects="1" scenarios="1" formatColumns="0" formatRows="0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Procházka</dc:creator>
  <cp:lastModifiedBy>Jan Procházka</cp:lastModifiedBy>
  <dcterms:created xsi:type="dcterms:W3CDTF">2025-02-27T14:07:14Z</dcterms:created>
  <dcterms:modified xsi:type="dcterms:W3CDTF">2025-02-27T14:22:33Z</dcterms:modified>
</cp:coreProperties>
</file>